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23265A4B-3E5F-4680-8002-E39248C35A2C}" xr6:coauthVersionLast="47" xr6:coauthVersionMax="47" xr10:uidLastSave="{00000000-0000-0000-0000-000000000000}"/>
  <bookViews>
    <workbookView xWindow="-120" yWindow="-120" windowWidth="29040" windowHeight="1572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5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<sst xmlns="http://schemas.openxmlformats.org/spreadsheetml/2006/main" count="357" uniqueCount="68">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</sst>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6.5003900234014047</c:v>
                </c:pt>
                <c:pt idx="1">
                  <c:v>6.3112281947065876</c:v>
                </c:pt>
                <c:pt idx="2">
                  <c:v>4.4628335224252424</c:v>
                </c:pt>
                <c:pt idx="3">
                  <c:v>12.073517185719865</c:v>
                </c:pt>
                <c:pt idx="4">
                  <c:v>9.0599680624968197</c:v>
                </c:pt>
                <c:pt idx="5">
                  <c:v>5.9221257385736816</c:v>
                </c:pt>
                <c:pt idx="6">
                  <c:v>4.7716533653341058</c:v>
                </c:pt>
                <c:pt idx="7">
                  <c:v>6.702833444571846</c:v>
                </c:pt>
                <c:pt idx="8">
                  <c:v>12.692540304409631</c:v>
                </c:pt>
                <c:pt idx="9">
                  <c:v>8.2422733838447311</c:v>
                </c:pt>
                <c:pt idx="10">
                  <c:v>1.805757515277659</c:v>
                </c:pt>
                <c:pt idx="11">
                  <c:v>3.7322740080373227</c:v>
                </c:pt>
                <c:pt idx="12">
                  <c:v>7.8912716421679416</c:v>
                </c:pt>
                <c:pt idx="13">
                  <c:v>8.6485881497808279</c:v>
                </c:pt>
                <c:pt idx="14">
                  <c:v>3.5336677557234375</c:v>
                </c:pt>
                <c:pt idx="15">
                  <c:v>4.6638360769245946</c:v>
                </c:pt>
                <c:pt idx="16">
                  <c:v>4.6250759283298235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1.5455472782912429</c:v>
                </c:pt>
                <c:pt idx="1">
                  <c:v>2.5987410213497713</c:v>
                </c:pt>
                <c:pt idx="2">
                  <c:v>3.0743964265596118</c:v>
                </c:pt>
                <c:pt idx="3">
                  <c:v>5.023879634326387</c:v>
                </c:pt>
                <c:pt idx="4">
                  <c:v>3.2133876871909908</c:v>
                </c:pt>
                <c:pt idx="5">
                  <c:v>3.0456646655521791</c:v>
                </c:pt>
                <c:pt idx="6">
                  <c:v>2.2184002487956809</c:v>
                </c:pt>
                <c:pt idx="7">
                  <c:v>2.8998073767296639</c:v>
                </c:pt>
                <c:pt idx="8">
                  <c:v>3.0208494554079732</c:v>
                </c:pt>
                <c:pt idx="9">
                  <c:v>2.5101468941708958</c:v>
                </c:pt>
                <c:pt idx="10">
                  <c:v>2.0908771229530787</c:v>
                </c:pt>
                <c:pt idx="11">
                  <c:v>2.3280521040232802</c:v>
                </c:pt>
                <c:pt idx="12">
                  <c:v>2.8721385075998636</c:v>
                </c:pt>
                <c:pt idx="13">
                  <c:v>1.2718511984971805</c:v>
                </c:pt>
                <c:pt idx="14">
                  <c:v>3.2391954427464844</c:v>
                </c:pt>
                <c:pt idx="15">
                  <c:v>1.3901819075448312</c:v>
                </c:pt>
                <c:pt idx="16">
                  <c:v>4.6250759283298235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1T 2023 y 1T 2024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zoomScaleNormal="100" workbookViewId="0">
      <selection activeCell="B21" sqref="B21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7" x14ac:dyDescent="0.25">
      <c r="A6" s="30"/>
    </row>
    <row r="7" spans="1:17" ht="15" customHeight="1" x14ac:dyDescent="0.25">
      <c r="B7" s="37" t="s">
        <v>0</v>
      </c>
      <c r="C7" s="38" t="s">
        <v>25</v>
      </c>
      <c r="D7" s="38" t="s">
        <v>26</v>
      </c>
      <c r="E7" s="39"/>
      <c r="F7" s="37" t="s">
        <v>1</v>
      </c>
      <c r="G7" s="38" t="s">
        <v>35</v>
      </c>
      <c r="H7" s="38" t="s">
        <v>29</v>
      </c>
      <c r="I7" s="39"/>
      <c r="J7" s="37" t="s">
        <v>2</v>
      </c>
      <c r="K7" s="38" t="s">
        <v>35</v>
      </c>
      <c r="L7" s="38" t="s">
        <v>29</v>
      </c>
      <c r="M7" s="39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2633</v>
      </c>
      <c r="C9" s="5">
        <v>211</v>
      </c>
      <c r="D9" s="5">
        <v>156</v>
      </c>
      <c r="E9" s="5">
        <v>3000</v>
      </c>
      <c r="F9" s="5">
        <v>186</v>
      </c>
      <c r="G9" s="5">
        <v>9</v>
      </c>
      <c r="H9" s="5">
        <v>21</v>
      </c>
      <c r="I9" s="5">
        <v>216</v>
      </c>
      <c r="J9" s="5">
        <v>2819</v>
      </c>
      <c r="K9" s="5">
        <v>220</v>
      </c>
      <c r="L9" s="5">
        <v>177</v>
      </c>
      <c r="M9" s="5">
        <v>3216</v>
      </c>
      <c r="N9" s="32"/>
      <c r="O9" s="24"/>
      <c r="P9" s="24"/>
      <c r="Q9" s="24"/>
    </row>
    <row r="10" spans="1:17" ht="33" customHeight="1" thickBot="1" x14ac:dyDescent="0.3">
      <c r="A10" s="9" t="s">
        <v>37</v>
      </c>
      <c r="B10" s="5">
        <v>10</v>
      </c>
      <c r="C10" s="5">
        <v>0</v>
      </c>
      <c r="D10" s="5">
        <v>0</v>
      </c>
      <c r="E10" s="5">
        <v>10</v>
      </c>
      <c r="F10" s="5">
        <v>3</v>
      </c>
      <c r="G10" s="5">
        <v>0</v>
      </c>
      <c r="H10" s="5">
        <v>0</v>
      </c>
      <c r="I10" s="5">
        <v>3</v>
      </c>
      <c r="J10" s="5">
        <v>13</v>
      </c>
      <c r="K10" s="5">
        <v>0</v>
      </c>
      <c r="L10" s="5">
        <v>0</v>
      </c>
      <c r="M10" s="5">
        <v>13</v>
      </c>
      <c r="N10" s="32"/>
      <c r="O10" s="24"/>
      <c r="P10" s="24"/>
      <c r="Q10" s="24"/>
    </row>
    <row r="11" spans="1:17" ht="64.5" customHeight="1" thickBot="1" x14ac:dyDescent="0.3">
      <c r="A11" s="9" t="s">
        <v>38</v>
      </c>
      <c r="B11" s="5">
        <v>2</v>
      </c>
      <c r="C11" s="5">
        <v>0</v>
      </c>
      <c r="D11" s="5">
        <v>0</v>
      </c>
      <c r="E11" s="5">
        <v>2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2</v>
      </c>
      <c r="N11" s="32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1</v>
      </c>
      <c r="C12" s="5">
        <v>0</v>
      </c>
      <c r="D12" s="5">
        <v>0</v>
      </c>
      <c r="E12" s="5">
        <v>1</v>
      </c>
      <c r="F12" s="5">
        <v>0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0</v>
      </c>
      <c r="M12" s="5">
        <v>1</v>
      </c>
      <c r="N12" s="32"/>
      <c r="O12" s="24"/>
      <c r="P12" s="24"/>
      <c r="Q12" s="24"/>
    </row>
    <row r="13" spans="1:17" ht="46.5" customHeight="1" thickBot="1" x14ac:dyDescent="0.3">
      <c r="A13" s="9" t="s">
        <v>52</v>
      </c>
      <c r="B13" s="5">
        <v>3</v>
      </c>
      <c r="C13" s="5">
        <v>0</v>
      </c>
      <c r="D13" s="5">
        <v>1</v>
      </c>
      <c r="E13" s="5">
        <v>4</v>
      </c>
      <c r="F13" s="5">
        <v>0</v>
      </c>
      <c r="G13" s="5">
        <v>0</v>
      </c>
      <c r="H13" s="5">
        <v>0</v>
      </c>
      <c r="I13" s="5">
        <v>0</v>
      </c>
      <c r="J13" s="5">
        <v>3</v>
      </c>
      <c r="K13" s="5">
        <v>0</v>
      </c>
      <c r="L13" s="5">
        <v>1</v>
      </c>
      <c r="M13" s="5">
        <v>4</v>
      </c>
      <c r="N13" s="32"/>
      <c r="O13" s="24"/>
      <c r="P13" s="24"/>
      <c r="Q13" s="24"/>
    </row>
    <row r="14" spans="1:17" ht="26.25" thickBot="1" x14ac:dyDescent="0.3">
      <c r="A14" s="9" t="s">
        <v>31</v>
      </c>
      <c r="B14" s="5">
        <v>162</v>
      </c>
      <c r="C14" s="5">
        <v>20</v>
      </c>
      <c r="D14" s="5">
        <v>23</v>
      </c>
      <c r="E14" s="5">
        <v>205</v>
      </c>
      <c r="F14" s="5">
        <v>12</v>
      </c>
      <c r="G14" s="5">
        <v>1</v>
      </c>
      <c r="H14" s="5">
        <v>2</v>
      </c>
      <c r="I14" s="5">
        <v>15</v>
      </c>
      <c r="J14" s="5">
        <v>174</v>
      </c>
      <c r="K14" s="5">
        <v>21</v>
      </c>
      <c r="L14" s="5">
        <v>25</v>
      </c>
      <c r="M14" s="5">
        <v>220</v>
      </c>
      <c r="N14" s="32"/>
      <c r="O14" s="24"/>
      <c r="P14" s="24"/>
      <c r="Q14" s="24"/>
    </row>
    <row r="15" spans="1:17" ht="15.75" thickBot="1" x14ac:dyDescent="0.3">
      <c r="A15" s="9" t="s">
        <v>41</v>
      </c>
      <c r="B15" s="5">
        <v>458</v>
      </c>
      <c r="C15" s="5">
        <v>31</v>
      </c>
      <c r="D15" s="5">
        <v>48</v>
      </c>
      <c r="E15" s="5">
        <v>537</v>
      </c>
      <c r="F15" s="5">
        <v>25</v>
      </c>
      <c r="G15" s="5">
        <v>5</v>
      </c>
      <c r="H15" s="5">
        <v>15</v>
      </c>
      <c r="I15" s="5">
        <v>45</v>
      </c>
      <c r="J15" s="5">
        <v>483</v>
      </c>
      <c r="K15" s="5">
        <v>36</v>
      </c>
      <c r="L15" s="5">
        <v>63</v>
      </c>
      <c r="M15" s="5">
        <v>582</v>
      </c>
      <c r="N15" s="32"/>
      <c r="O15" s="24"/>
      <c r="P15" s="24"/>
      <c r="Q15" s="24"/>
    </row>
    <row r="16" spans="1:17" ht="15.75" thickBot="1" x14ac:dyDescent="0.3">
      <c r="A16" s="3" t="s">
        <v>23</v>
      </c>
      <c r="B16" s="6">
        <v>3269</v>
      </c>
      <c r="C16" s="6">
        <v>262</v>
      </c>
      <c r="D16" s="6">
        <v>228</v>
      </c>
      <c r="E16" s="6">
        <v>3759</v>
      </c>
      <c r="F16" s="6">
        <v>226</v>
      </c>
      <c r="G16" s="6">
        <v>15</v>
      </c>
      <c r="H16" s="6">
        <v>38</v>
      </c>
      <c r="I16" s="6">
        <v>279</v>
      </c>
      <c r="J16" s="6">
        <v>3495</v>
      </c>
      <c r="K16" s="6">
        <v>277</v>
      </c>
      <c r="L16" s="6">
        <v>266</v>
      </c>
      <c r="M16" s="6">
        <v>4038</v>
      </c>
      <c r="N16" s="26"/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0" t="s">
        <v>0</v>
      </c>
      <c r="C19" s="41"/>
      <c r="D19" s="41"/>
      <c r="E19" s="40" t="s">
        <v>1</v>
      </c>
      <c r="F19" s="41"/>
      <c r="G19" s="41"/>
      <c r="H19" s="40" t="s">
        <v>2</v>
      </c>
      <c r="I19" s="41"/>
      <c r="J19" s="41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0.87766666666666671</v>
      </c>
      <c r="C21" s="24">
        <f t="shared" ref="C21:D21" si="0">IF($E9=0,"-",(C9/$E9))</f>
        <v>7.0333333333333331E-2</v>
      </c>
      <c r="D21" s="24">
        <f t="shared" si="0"/>
        <v>5.1999999999999998E-2</v>
      </c>
      <c r="E21" s="24">
        <f>IF($I9=0,"-",(F9/$I9))</f>
        <v>0.86111111111111116</v>
      </c>
      <c r="F21" s="24">
        <f t="shared" ref="F21:G21" si="1">IF($I9=0,"-",(G9/$I9))</f>
        <v>4.1666666666666664E-2</v>
      </c>
      <c r="G21" s="24">
        <f t="shared" si="1"/>
        <v>9.7222222222222224E-2</v>
      </c>
      <c r="H21" s="24">
        <f>IF($M9=0,"-",(J9/$M9))</f>
        <v>0.87655472636815923</v>
      </c>
      <c r="I21" s="24">
        <f t="shared" ref="I21:J21" si="2">IF($M9=0,"-",(K9/$M9))</f>
        <v>6.8407960199004969E-2</v>
      </c>
      <c r="J21" s="24">
        <f t="shared" si="2"/>
        <v>5.503731343283582E-2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1</v>
      </c>
      <c r="C22" s="24">
        <f t="shared" si="3"/>
        <v>0</v>
      </c>
      <c r="D22" s="24">
        <f t="shared" si="3"/>
        <v>0</v>
      </c>
      <c r="E22" s="24">
        <f t="shared" ref="E22:G22" si="4">IF($I10=0,"-",(F10/$I10))</f>
        <v>1</v>
      </c>
      <c r="F22" s="24">
        <f t="shared" si="4"/>
        <v>0</v>
      </c>
      <c r="G22" s="24">
        <f t="shared" si="4"/>
        <v>0</v>
      </c>
      <c r="H22" s="24">
        <f t="shared" ref="H22:H28" si="5">IF($M10=0,"-",(J10/$M10))</f>
        <v>1</v>
      </c>
      <c r="I22" s="24">
        <f t="shared" ref="I22:I28" si="6">IF($M10=0,"-",(K10/$M10))</f>
        <v>0</v>
      </c>
      <c r="J22" s="24">
        <f t="shared" ref="J22:J28" si="7">IF($M10=0,"-",(L10/$M10))</f>
        <v>0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0.75</v>
      </c>
      <c r="C25" s="24">
        <f t="shared" ref="C25:D25" si="11">IF($E13=0,"-",(C13/$E13))</f>
        <v>0</v>
      </c>
      <c r="D25" s="24">
        <f t="shared" si="11"/>
        <v>0.25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0.75</v>
      </c>
      <c r="I25" s="24">
        <f t="shared" si="6"/>
        <v>0</v>
      </c>
      <c r="J25" s="24">
        <f t="shared" si="7"/>
        <v>0.25</v>
      </c>
    </row>
    <row r="26" spans="1:15" ht="26.25" thickBot="1" x14ac:dyDescent="0.3">
      <c r="A26" s="9" t="s">
        <v>40</v>
      </c>
      <c r="B26" s="24">
        <f t="shared" ref="B26:D26" si="13">IF($E14=0,"-",(B14/$E14))</f>
        <v>0.79024390243902443</v>
      </c>
      <c r="C26" s="24">
        <f t="shared" si="13"/>
        <v>9.7560975609756101E-2</v>
      </c>
      <c r="D26" s="24">
        <f t="shared" si="13"/>
        <v>0.11219512195121951</v>
      </c>
      <c r="E26" s="24">
        <f t="shared" ref="E26:G26" si="14">IF($I14=0,"-",(F14/$I14))</f>
        <v>0.8</v>
      </c>
      <c r="F26" s="24">
        <f t="shared" si="14"/>
        <v>6.6666666666666666E-2</v>
      </c>
      <c r="G26" s="24">
        <f t="shared" si="14"/>
        <v>0.13333333333333333</v>
      </c>
      <c r="H26" s="24">
        <f t="shared" si="5"/>
        <v>0.79090909090909089</v>
      </c>
      <c r="I26" s="24">
        <f t="shared" si="6"/>
        <v>9.5454545454545459E-2</v>
      </c>
      <c r="J26" s="24">
        <f t="shared" si="7"/>
        <v>0.11363636363636363</v>
      </c>
    </row>
    <row r="27" spans="1:15" ht="15.75" thickBot="1" x14ac:dyDescent="0.3">
      <c r="A27" s="9" t="s">
        <v>41</v>
      </c>
      <c r="B27" s="24">
        <f t="shared" ref="B27:D28" si="15">IF($E15=0,"-",(B15/$E15))</f>
        <v>0.85288640595903165</v>
      </c>
      <c r="C27" s="24">
        <f t="shared" si="15"/>
        <v>5.7728119180633149E-2</v>
      </c>
      <c r="D27" s="24">
        <f t="shared" si="15"/>
        <v>8.9385474860335198E-2</v>
      </c>
      <c r="E27" s="24">
        <f t="shared" ref="E27:G27" si="16">IF($I15=0,"-",(F15/$I15))</f>
        <v>0.55555555555555558</v>
      </c>
      <c r="F27" s="24">
        <f t="shared" si="16"/>
        <v>0.1111111111111111</v>
      </c>
      <c r="G27" s="24">
        <f t="shared" si="16"/>
        <v>0.33333333333333331</v>
      </c>
      <c r="H27" s="24">
        <f t="shared" si="5"/>
        <v>0.82989690721649489</v>
      </c>
      <c r="I27" s="24">
        <f t="shared" si="6"/>
        <v>6.1855670103092786E-2</v>
      </c>
      <c r="J27" s="24">
        <f t="shared" si="7"/>
        <v>0.10824742268041238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0.86964618249534453</v>
      </c>
      <c r="C28" s="7">
        <f t="shared" si="15"/>
        <v>6.9699388135142329E-2</v>
      </c>
      <c r="D28" s="7">
        <f t="shared" si="15"/>
        <v>6.0654429369513166E-2</v>
      </c>
      <c r="E28" s="7">
        <f t="shared" ref="E28:G28" si="17">IF($I16=0,"-",(F16/$I16))</f>
        <v>0.81003584229390679</v>
      </c>
      <c r="F28" s="7">
        <f t="shared" si="17"/>
        <v>5.3763440860215055E-2</v>
      </c>
      <c r="G28" s="7">
        <f t="shared" si="17"/>
        <v>0.13620071684587814</v>
      </c>
      <c r="H28" s="7">
        <f t="shared" si="5"/>
        <v>0.86552748885586928</v>
      </c>
      <c r="I28" s="7">
        <f t="shared" si="6"/>
        <v>6.8598315998018827E-2</v>
      </c>
      <c r="J28" s="7">
        <f t="shared" si="7"/>
        <v>6.5874195146111938E-2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workbookViewId="0">
      <selection activeCell="A44" sqref="A4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9.42578125" hidden="1" customWidth="1"/>
    <col min="16" max="16" width="0.140625" customWidth="1"/>
    <col min="17" max="17" width="13.5703125" customWidth="1"/>
    <col min="26" max="26" width="11.42578125" customWidth="1"/>
  </cols>
  <sheetData>
    <row r="5" spans="1:17" x14ac:dyDescent="0.25">
      <c r="A5" s="40" t="s">
        <v>34</v>
      </c>
      <c r="B5" s="37" t="s">
        <v>33</v>
      </c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</row>
    <row r="6" spans="1:17" ht="24.75" customHeight="1" x14ac:dyDescent="0.25">
      <c r="A6" s="39"/>
      <c r="B6" s="40" t="s">
        <v>30</v>
      </c>
      <c r="C6" s="41"/>
      <c r="D6" s="41"/>
      <c r="E6" s="40" t="s">
        <v>31</v>
      </c>
      <c r="F6" s="41"/>
      <c r="G6" s="41"/>
      <c r="H6" s="40" t="s">
        <v>65</v>
      </c>
      <c r="I6" s="41"/>
      <c r="J6" s="41"/>
      <c r="K6" s="40" t="s">
        <v>2</v>
      </c>
      <c r="L6" s="41"/>
      <c r="M6" s="41"/>
      <c r="O6" s="34"/>
    </row>
    <row r="7" spans="1:17" ht="51" x14ac:dyDescent="0.25">
      <c r="A7" s="3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5">
        <v>2024</v>
      </c>
    </row>
    <row r="8" spans="1:17" ht="15.75" thickBot="1" x14ac:dyDescent="0.3">
      <c r="A8" s="2" t="s">
        <v>3</v>
      </c>
      <c r="B8" s="25">
        <v>430</v>
      </c>
      <c r="C8" s="25">
        <v>27</v>
      </c>
      <c r="D8" s="25">
        <v>25</v>
      </c>
      <c r="E8" s="25">
        <v>15</v>
      </c>
      <c r="F8" s="25">
        <v>2</v>
      </c>
      <c r="G8" s="25">
        <v>0</v>
      </c>
      <c r="H8" s="25">
        <v>63</v>
      </c>
      <c r="I8" s="25">
        <v>1</v>
      </c>
      <c r="J8" s="25">
        <v>6</v>
      </c>
      <c r="K8" s="25">
        <v>511</v>
      </c>
      <c r="L8" s="25">
        <v>30</v>
      </c>
      <c r="M8" s="25">
        <v>31</v>
      </c>
      <c r="N8">
        <f>+K8+L8+M8</f>
        <v>572</v>
      </c>
      <c r="O8" s="36">
        <v>8799472</v>
      </c>
      <c r="P8" s="28">
        <f t="shared" ref="P8:P24" si="0">+N8/O8*100000</f>
        <v>6.5003900234014047</v>
      </c>
      <c r="Q8" s="25"/>
    </row>
    <row r="9" spans="1:17" ht="15.75" thickBot="1" x14ac:dyDescent="0.3">
      <c r="A9" s="2" t="s">
        <v>4</v>
      </c>
      <c r="B9" s="25">
        <v>55</v>
      </c>
      <c r="C9" s="25">
        <v>11</v>
      </c>
      <c r="D9" s="25">
        <v>2</v>
      </c>
      <c r="E9" s="25">
        <v>0</v>
      </c>
      <c r="F9" s="25">
        <v>6</v>
      </c>
      <c r="G9" s="25">
        <v>0</v>
      </c>
      <c r="H9" s="25">
        <v>9</v>
      </c>
      <c r="I9" s="25">
        <v>1</v>
      </c>
      <c r="J9" s="25">
        <v>1</v>
      </c>
      <c r="K9" s="25">
        <v>64</v>
      </c>
      <c r="L9" s="25">
        <v>18</v>
      </c>
      <c r="M9" s="25">
        <v>3</v>
      </c>
      <c r="N9">
        <f t="shared" ref="N9:N24" si="1">+K9+L9+M9</f>
        <v>85</v>
      </c>
      <c r="O9" s="36">
        <v>1346806</v>
      </c>
      <c r="P9" s="28">
        <f t="shared" si="0"/>
        <v>6.3112281947065876</v>
      </c>
      <c r="Q9" s="25"/>
    </row>
    <row r="10" spans="1:17" ht="15.75" thickBot="1" x14ac:dyDescent="0.3">
      <c r="A10" s="2" t="s">
        <v>5</v>
      </c>
      <c r="B10" s="25">
        <v>40</v>
      </c>
      <c r="C10" s="25">
        <v>2</v>
      </c>
      <c r="D10" s="25">
        <v>2</v>
      </c>
      <c r="E10" s="25">
        <v>0</v>
      </c>
      <c r="F10" s="25">
        <v>0</v>
      </c>
      <c r="G10" s="25">
        <v>0</v>
      </c>
      <c r="H10" s="25">
        <v>1</v>
      </c>
      <c r="I10" s="25">
        <v>0</v>
      </c>
      <c r="J10" s="25">
        <v>0</v>
      </c>
      <c r="K10" s="25">
        <v>41</v>
      </c>
      <c r="L10" s="25">
        <v>2</v>
      </c>
      <c r="M10" s="25">
        <v>2</v>
      </c>
      <c r="N10">
        <f t="shared" si="1"/>
        <v>45</v>
      </c>
      <c r="O10" s="36">
        <v>1008328</v>
      </c>
      <c r="P10" s="28">
        <f t="shared" si="0"/>
        <v>4.4628335224252424</v>
      </c>
      <c r="Q10" s="25"/>
    </row>
    <row r="11" spans="1:17" ht="15.75" thickBot="1" x14ac:dyDescent="0.3">
      <c r="A11" s="2" t="s">
        <v>6</v>
      </c>
      <c r="B11" s="25">
        <v>116</v>
      </c>
      <c r="C11" s="25">
        <v>10</v>
      </c>
      <c r="D11" s="25">
        <v>14</v>
      </c>
      <c r="E11" s="25">
        <v>3</v>
      </c>
      <c r="F11" s="25">
        <v>0</v>
      </c>
      <c r="G11" s="25">
        <v>1</v>
      </c>
      <c r="H11" s="25">
        <v>3</v>
      </c>
      <c r="I11" s="25">
        <v>1</v>
      </c>
      <c r="J11" s="25">
        <v>0</v>
      </c>
      <c r="K11" s="25">
        <v>123</v>
      </c>
      <c r="L11" s="25">
        <v>11</v>
      </c>
      <c r="M11" s="25">
        <v>15</v>
      </c>
      <c r="N11">
        <f t="shared" si="1"/>
        <v>149</v>
      </c>
      <c r="O11" s="36">
        <v>1234106</v>
      </c>
      <c r="P11" s="28">
        <f t="shared" si="0"/>
        <v>12.073517185719865</v>
      </c>
      <c r="Q11" s="25"/>
    </row>
    <row r="12" spans="1:17" ht="15.75" thickBot="1" x14ac:dyDescent="0.3">
      <c r="A12" s="2" t="s">
        <v>7</v>
      </c>
      <c r="B12" s="25">
        <v>117</v>
      </c>
      <c r="C12" s="25">
        <v>13</v>
      </c>
      <c r="D12" s="25">
        <v>5</v>
      </c>
      <c r="E12" s="25">
        <v>9</v>
      </c>
      <c r="F12" s="25">
        <v>3</v>
      </c>
      <c r="G12" s="25">
        <v>0</v>
      </c>
      <c r="H12" s="25">
        <v>48</v>
      </c>
      <c r="I12" s="25">
        <v>4</v>
      </c>
      <c r="J12" s="25">
        <v>4</v>
      </c>
      <c r="K12" s="25">
        <v>174</v>
      </c>
      <c r="L12" s="25">
        <v>20</v>
      </c>
      <c r="M12" s="25">
        <v>9</v>
      </c>
      <c r="N12">
        <f t="shared" si="1"/>
        <v>203</v>
      </c>
      <c r="O12" s="36">
        <v>2240626</v>
      </c>
      <c r="P12" s="28">
        <f t="shared" si="0"/>
        <v>9.0599680624968197</v>
      </c>
      <c r="Q12" s="25"/>
    </row>
    <row r="13" spans="1:17" ht="15.75" thickBot="1" x14ac:dyDescent="0.3">
      <c r="A13" s="2" t="s">
        <v>8</v>
      </c>
      <c r="B13" s="25">
        <v>21</v>
      </c>
      <c r="C13" s="25">
        <v>4</v>
      </c>
      <c r="D13" s="25">
        <v>4</v>
      </c>
      <c r="E13" s="25">
        <v>1</v>
      </c>
      <c r="F13" s="25">
        <v>0</v>
      </c>
      <c r="G13" s="25">
        <v>0</v>
      </c>
      <c r="H13" s="25">
        <v>5</v>
      </c>
      <c r="I13" s="25">
        <v>0</v>
      </c>
      <c r="J13" s="25">
        <v>0</v>
      </c>
      <c r="K13" s="25">
        <v>27</v>
      </c>
      <c r="L13" s="25">
        <v>4</v>
      </c>
      <c r="M13" s="25">
        <v>4</v>
      </c>
      <c r="N13">
        <f t="shared" si="1"/>
        <v>35</v>
      </c>
      <c r="O13" s="36">
        <v>591004</v>
      </c>
      <c r="P13" s="28">
        <f t="shared" si="0"/>
        <v>5.9221257385736816</v>
      </c>
      <c r="Q13" s="25"/>
    </row>
    <row r="14" spans="1:17" ht="15.75" thickBot="1" x14ac:dyDescent="0.3">
      <c r="A14" s="2" t="s">
        <v>9</v>
      </c>
      <c r="B14" s="25">
        <v>89</v>
      </c>
      <c r="C14" s="25">
        <v>10</v>
      </c>
      <c r="D14" s="25">
        <v>6</v>
      </c>
      <c r="E14" s="25">
        <v>2</v>
      </c>
      <c r="F14" s="25">
        <v>1</v>
      </c>
      <c r="G14" s="25">
        <v>0</v>
      </c>
      <c r="H14" s="25">
        <v>5</v>
      </c>
      <c r="I14" s="25">
        <v>0</v>
      </c>
      <c r="J14" s="25">
        <v>1</v>
      </c>
      <c r="K14" s="25">
        <v>96</v>
      </c>
      <c r="L14" s="25">
        <v>11</v>
      </c>
      <c r="M14" s="25">
        <v>7</v>
      </c>
      <c r="N14">
        <f t="shared" si="1"/>
        <v>114</v>
      </c>
      <c r="O14" s="36">
        <v>2389109</v>
      </c>
      <c r="P14" s="28">
        <f t="shared" si="0"/>
        <v>4.7716533653341058</v>
      </c>
      <c r="Q14" s="25"/>
    </row>
    <row r="15" spans="1:17" ht="15.75" thickBot="1" x14ac:dyDescent="0.3">
      <c r="A15" s="2" t="s">
        <v>10</v>
      </c>
      <c r="B15" s="25">
        <v>116</v>
      </c>
      <c r="C15" s="25">
        <v>11</v>
      </c>
      <c r="D15" s="25">
        <v>4</v>
      </c>
      <c r="E15" s="25">
        <v>2</v>
      </c>
      <c r="F15" s="25">
        <v>0</v>
      </c>
      <c r="G15" s="25">
        <v>0</v>
      </c>
      <c r="H15" s="25">
        <v>6</v>
      </c>
      <c r="I15" s="25">
        <v>0</v>
      </c>
      <c r="J15" s="25">
        <v>2</v>
      </c>
      <c r="K15" s="25">
        <v>124</v>
      </c>
      <c r="L15" s="25">
        <v>11</v>
      </c>
      <c r="M15" s="25">
        <v>6</v>
      </c>
      <c r="N15">
        <f t="shared" si="1"/>
        <v>141</v>
      </c>
      <c r="O15" s="36">
        <v>2103588</v>
      </c>
      <c r="P15" s="28">
        <f t="shared" si="0"/>
        <v>6.702833444571846</v>
      </c>
      <c r="Q15" s="25"/>
    </row>
    <row r="16" spans="1:17" ht="15.75" thickBot="1" x14ac:dyDescent="0.3">
      <c r="A16" s="2" t="s">
        <v>11</v>
      </c>
      <c r="B16" s="25">
        <v>629</v>
      </c>
      <c r="C16" s="25">
        <v>57</v>
      </c>
      <c r="D16" s="25">
        <v>21</v>
      </c>
      <c r="E16" s="25">
        <v>79</v>
      </c>
      <c r="F16" s="25">
        <v>4</v>
      </c>
      <c r="G16" s="25">
        <v>14</v>
      </c>
      <c r="H16" s="25">
        <v>188</v>
      </c>
      <c r="I16" s="25">
        <v>16</v>
      </c>
      <c r="J16" s="25">
        <v>12</v>
      </c>
      <c r="K16" s="25">
        <v>897</v>
      </c>
      <c r="L16" s="25">
        <v>77</v>
      </c>
      <c r="M16" s="25">
        <v>47</v>
      </c>
      <c r="N16">
        <f t="shared" si="1"/>
        <v>1021</v>
      </c>
      <c r="O16" s="36">
        <v>8044095</v>
      </c>
      <c r="P16" s="28">
        <f t="shared" si="0"/>
        <v>12.692540304409631</v>
      </c>
      <c r="Q16" s="25"/>
    </row>
    <row r="17" spans="1:17" ht="15.75" thickBot="1" x14ac:dyDescent="0.3">
      <c r="A17" s="2" t="s">
        <v>24</v>
      </c>
      <c r="B17" s="25">
        <v>327</v>
      </c>
      <c r="C17" s="25">
        <v>22</v>
      </c>
      <c r="D17" s="25">
        <v>22</v>
      </c>
      <c r="E17" s="25">
        <v>12</v>
      </c>
      <c r="F17" s="25">
        <v>1</v>
      </c>
      <c r="G17" s="25">
        <v>2</v>
      </c>
      <c r="H17" s="25">
        <v>39</v>
      </c>
      <c r="I17" s="25">
        <v>1</v>
      </c>
      <c r="J17" s="25">
        <v>5</v>
      </c>
      <c r="K17" s="25">
        <v>387</v>
      </c>
      <c r="L17" s="25">
        <v>24</v>
      </c>
      <c r="M17" s="25">
        <v>29</v>
      </c>
      <c r="N17">
        <f t="shared" si="1"/>
        <v>440</v>
      </c>
      <c r="O17" s="36">
        <v>5338333</v>
      </c>
      <c r="P17" s="28">
        <f t="shared" si="0"/>
        <v>8.2422733838447311</v>
      </c>
      <c r="Q17" s="25"/>
    </row>
    <row r="18" spans="1:17" ht="15.75" thickBot="1" x14ac:dyDescent="0.3">
      <c r="A18" s="2" t="s">
        <v>12</v>
      </c>
      <c r="B18" s="25">
        <v>16</v>
      </c>
      <c r="C18" s="25">
        <v>1</v>
      </c>
      <c r="D18" s="25">
        <v>2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16</v>
      </c>
      <c r="L18" s="25">
        <v>1</v>
      </c>
      <c r="M18" s="25">
        <v>2</v>
      </c>
      <c r="N18">
        <f t="shared" si="1"/>
        <v>19</v>
      </c>
      <c r="O18" s="36">
        <v>1052190</v>
      </c>
      <c r="P18" s="28">
        <f t="shared" si="0"/>
        <v>1.805757515277659</v>
      </c>
      <c r="Q18" s="25"/>
    </row>
    <row r="19" spans="1:17" ht="15.75" thickBot="1" x14ac:dyDescent="0.3">
      <c r="A19" s="2" t="s">
        <v>13</v>
      </c>
      <c r="B19" s="25">
        <v>75</v>
      </c>
      <c r="C19" s="25">
        <v>6</v>
      </c>
      <c r="D19" s="25">
        <v>5</v>
      </c>
      <c r="E19" s="25">
        <v>1</v>
      </c>
      <c r="F19" s="25">
        <v>0</v>
      </c>
      <c r="G19" s="25">
        <v>0</v>
      </c>
      <c r="H19" s="25">
        <v>11</v>
      </c>
      <c r="I19" s="25">
        <v>3</v>
      </c>
      <c r="J19" s="25">
        <v>0</v>
      </c>
      <c r="K19" s="25">
        <v>87</v>
      </c>
      <c r="L19" s="25">
        <v>9</v>
      </c>
      <c r="M19" s="25">
        <v>5</v>
      </c>
      <c r="N19">
        <f t="shared" si="1"/>
        <v>101</v>
      </c>
      <c r="O19" s="36">
        <v>2706125</v>
      </c>
      <c r="P19" s="28">
        <f t="shared" si="0"/>
        <v>3.7322740080373227</v>
      </c>
      <c r="Q19" s="25"/>
    </row>
    <row r="20" spans="1:17" ht="15.75" thickBot="1" x14ac:dyDescent="0.3">
      <c r="A20" s="2" t="s">
        <v>14</v>
      </c>
      <c r="B20" s="25">
        <v>409</v>
      </c>
      <c r="C20" s="25">
        <v>22</v>
      </c>
      <c r="D20" s="25">
        <v>24</v>
      </c>
      <c r="E20" s="25">
        <v>21</v>
      </c>
      <c r="F20" s="25">
        <v>0</v>
      </c>
      <c r="G20" s="25">
        <v>3</v>
      </c>
      <c r="H20" s="25">
        <v>63</v>
      </c>
      <c r="I20" s="25">
        <v>2</v>
      </c>
      <c r="J20" s="25">
        <v>11</v>
      </c>
      <c r="K20" s="25">
        <v>493</v>
      </c>
      <c r="L20" s="25">
        <v>24</v>
      </c>
      <c r="M20" s="25">
        <v>38</v>
      </c>
      <c r="N20">
        <f t="shared" si="1"/>
        <v>555</v>
      </c>
      <c r="O20" s="36">
        <v>7033087</v>
      </c>
      <c r="P20" s="28">
        <f t="shared" si="0"/>
        <v>7.8912716421679416</v>
      </c>
      <c r="Q20" s="25"/>
    </row>
    <row r="21" spans="1:17" ht="15.75" thickBot="1" x14ac:dyDescent="0.3">
      <c r="A21" s="2" t="s">
        <v>15</v>
      </c>
      <c r="B21" s="25">
        <v>89</v>
      </c>
      <c r="C21" s="25">
        <v>5</v>
      </c>
      <c r="D21" s="25">
        <v>10</v>
      </c>
      <c r="E21" s="25">
        <v>11</v>
      </c>
      <c r="F21" s="25">
        <v>3</v>
      </c>
      <c r="G21" s="25">
        <v>2</v>
      </c>
      <c r="H21" s="25">
        <v>11</v>
      </c>
      <c r="I21" s="25">
        <v>1</v>
      </c>
      <c r="J21" s="25">
        <v>3</v>
      </c>
      <c r="K21" s="25">
        <v>111</v>
      </c>
      <c r="L21" s="25">
        <v>9</v>
      </c>
      <c r="M21" s="25">
        <v>16</v>
      </c>
      <c r="N21">
        <f t="shared" si="1"/>
        <v>136</v>
      </c>
      <c r="O21" s="36">
        <v>1572511</v>
      </c>
      <c r="P21" s="28">
        <f t="shared" si="0"/>
        <v>8.6485881497808279</v>
      </c>
      <c r="Q21" s="25"/>
    </row>
    <row r="22" spans="1:17" ht="15.75" thickBot="1" x14ac:dyDescent="0.3">
      <c r="A22" s="2" t="s">
        <v>16</v>
      </c>
      <c r="B22" s="25">
        <v>18</v>
      </c>
      <c r="C22" s="25">
        <v>2</v>
      </c>
      <c r="D22" s="25">
        <v>4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18</v>
      </c>
      <c r="L22" s="25">
        <v>2</v>
      </c>
      <c r="M22" s="25">
        <v>4</v>
      </c>
      <c r="N22">
        <f t="shared" si="1"/>
        <v>24</v>
      </c>
      <c r="O22" s="36">
        <v>679181</v>
      </c>
      <c r="P22" s="28">
        <f t="shared" si="0"/>
        <v>3.5336677557234375</v>
      </c>
      <c r="Q22" s="25"/>
    </row>
    <row r="23" spans="1:17" ht="15.75" thickBot="1" x14ac:dyDescent="0.3">
      <c r="A23" s="2" t="s">
        <v>17</v>
      </c>
      <c r="B23" s="25">
        <v>77</v>
      </c>
      <c r="C23" s="25">
        <v>7</v>
      </c>
      <c r="D23" s="25">
        <v>5</v>
      </c>
      <c r="E23" s="25">
        <v>4</v>
      </c>
      <c r="F23" s="25">
        <v>0</v>
      </c>
      <c r="G23" s="25">
        <v>1</v>
      </c>
      <c r="H23" s="25">
        <v>6</v>
      </c>
      <c r="I23" s="25">
        <v>1</v>
      </c>
      <c r="J23" s="25">
        <v>3</v>
      </c>
      <c r="K23" s="25">
        <v>87</v>
      </c>
      <c r="L23" s="25">
        <v>8</v>
      </c>
      <c r="M23" s="25">
        <v>9</v>
      </c>
      <c r="N23">
        <f t="shared" si="1"/>
        <v>104</v>
      </c>
      <c r="O23" s="36">
        <v>2229924</v>
      </c>
      <c r="P23" s="28">
        <f t="shared" si="0"/>
        <v>4.6638360769245946</v>
      </c>
      <c r="Q23" s="25"/>
    </row>
    <row r="24" spans="1:17" ht="15.75" thickBot="1" x14ac:dyDescent="0.3">
      <c r="A24" s="2" t="s">
        <v>18</v>
      </c>
      <c r="B24" s="25">
        <v>9</v>
      </c>
      <c r="C24" s="25">
        <v>1</v>
      </c>
      <c r="D24" s="25">
        <v>1</v>
      </c>
      <c r="E24" s="25">
        <v>2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13</v>
      </c>
      <c r="L24" s="25">
        <v>1</v>
      </c>
      <c r="M24" s="25">
        <v>1</v>
      </c>
      <c r="N24">
        <f t="shared" si="1"/>
        <v>15</v>
      </c>
      <c r="O24" s="36">
        <v>324319</v>
      </c>
      <c r="P24" s="28">
        <f t="shared" si="0"/>
        <v>4.6250759283298235</v>
      </c>
      <c r="Q24" s="25"/>
    </row>
    <row r="25" spans="1:17" ht="15.75" thickBot="1" x14ac:dyDescent="0.3">
      <c r="A25" s="3" t="s">
        <v>23</v>
      </c>
      <c r="B25" s="6">
        <v>2633</v>
      </c>
      <c r="C25" s="6">
        <v>211</v>
      </c>
      <c r="D25" s="6">
        <v>156</v>
      </c>
      <c r="E25" s="6">
        <v>162</v>
      </c>
      <c r="F25" s="6">
        <v>20</v>
      </c>
      <c r="G25" s="6">
        <v>23</v>
      </c>
      <c r="H25" s="6">
        <v>458</v>
      </c>
      <c r="I25" s="6">
        <v>31</v>
      </c>
      <c r="J25" s="6">
        <v>48</v>
      </c>
      <c r="K25" s="6">
        <v>3269</v>
      </c>
      <c r="L25" s="6">
        <v>262</v>
      </c>
      <c r="M25" s="6">
        <v>228</v>
      </c>
      <c r="N25" s="6">
        <f t="shared" ref="N25:P25" si="2">SUM(N8:N24)</f>
        <v>3759</v>
      </c>
      <c r="O25" s="36">
        <v>48692804</v>
      </c>
      <c r="P25" s="6">
        <f t="shared" si="2"/>
        <v>111.63983430172551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66</v>
      </c>
      <c r="K27" s="25"/>
      <c r="L27" s="25"/>
      <c r="M27" s="25"/>
    </row>
    <row r="29" spans="1:17" x14ac:dyDescent="0.25">
      <c r="A29" s="40" t="s">
        <v>1</v>
      </c>
      <c r="B29" s="37" t="s">
        <v>33</v>
      </c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</row>
    <row r="30" spans="1:17" ht="24" customHeight="1" x14ac:dyDescent="0.25">
      <c r="A30" s="39"/>
      <c r="B30" s="40" t="s">
        <v>30</v>
      </c>
      <c r="C30" s="41"/>
      <c r="D30" s="41"/>
      <c r="E30" s="40" t="s">
        <v>31</v>
      </c>
      <c r="F30" s="41"/>
      <c r="G30" s="41"/>
      <c r="H30" s="40" t="s">
        <v>32</v>
      </c>
      <c r="I30" s="41"/>
      <c r="J30" s="41"/>
      <c r="K30" s="40" t="s">
        <v>2</v>
      </c>
      <c r="L30" s="41"/>
      <c r="M30" s="41"/>
    </row>
    <row r="31" spans="1:17" ht="51" x14ac:dyDescent="0.25">
      <c r="A31" s="39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25</v>
      </c>
      <c r="C32">
        <v>2</v>
      </c>
      <c r="D32">
        <v>3</v>
      </c>
      <c r="E32">
        <v>2</v>
      </c>
      <c r="F32">
        <v>0</v>
      </c>
      <c r="G32">
        <v>0</v>
      </c>
      <c r="H32">
        <v>3</v>
      </c>
      <c r="I32">
        <v>1</v>
      </c>
      <c r="J32">
        <v>1</v>
      </c>
      <c r="K32" s="25">
        <v>30</v>
      </c>
      <c r="L32" s="25">
        <v>3</v>
      </c>
      <c r="M32" s="25">
        <v>4</v>
      </c>
      <c r="Q32" s="25"/>
    </row>
    <row r="33" spans="1:17" ht="15.75" thickBot="1" x14ac:dyDescent="0.3">
      <c r="A33" s="2" t="s">
        <v>4</v>
      </c>
      <c r="B33">
        <v>9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1</v>
      </c>
      <c r="J33">
        <v>6</v>
      </c>
      <c r="K33" s="25">
        <v>11</v>
      </c>
      <c r="L33" s="25">
        <v>1</v>
      </c>
      <c r="M33" s="25">
        <v>6</v>
      </c>
      <c r="Q33" s="25"/>
    </row>
    <row r="34" spans="1:17" ht="15.75" thickBot="1" x14ac:dyDescent="0.3">
      <c r="A34" s="2" t="s">
        <v>5</v>
      </c>
      <c r="B34">
        <v>5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25">
        <v>6</v>
      </c>
      <c r="L34" s="25">
        <v>0</v>
      </c>
      <c r="M34" s="25">
        <v>1</v>
      </c>
      <c r="Q34" s="25"/>
    </row>
    <row r="35" spans="1:17" ht="15.75" thickBot="1" x14ac:dyDescent="0.3">
      <c r="A35" s="2" t="s">
        <v>6</v>
      </c>
      <c r="B35">
        <v>9</v>
      </c>
      <c r="C35">
        <v>0</v>
      </c>
      <c r="D35">
        <v>4</v>
      </c>
      <c r="E35">
        <v>1</v>
      </c>
      <c r="F35">
        <v>0</v>
      </c>
      <c r="G35">
        <v>1</v>
      </c>
      <c r="H35">
        <v>0</v>
      </c>
      <c r="I35">
        <v>0</v>
      </c>
      <c r="J35">
        <v>0</v>
      </c>
      <c r="K35" s="25">
        <v>10</v>
      </c>
      <c r="L35" s="25">
        <v>0</v>
      </c>
      <c r="M35" s="25">
        <v>5</v>
      </c>
      <c r="Q35" s="25"/>
    </row>
    <row r="36" spans="1:17" ht="15.75" thickBot="1" x14ac:dyDescent="0.3">
      <c r="A36" s="2" t="s">
        <v>7</v>
      </c>
      <c r="B36">
        <v>10</v>
      </c>
      <c r="C36">
        <v>0</v>
      </c>
      <c r="D36">
        <v>3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 s="25">
        <v>11</v>
      </c>
      <c r="L36" s="25">
        <v>0</v>
      </c>
      <c r="M36" s="25">
        <v>3</v>
      </c>
      <c r="Q36" s="25"/>
    </row>
    <row r="37" spans="1:17" ht="15.75" thickBot="1" x14ac:dyDescent="0.3">
      <c r="A37" s="2" t="s">
        <v>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 s="25">
        <v>0</v>
      </c>
      <c r="L37" s="25">
        <v>0</v>
      </c>
      <c r="M37" s="25">
        <v>0</v>
      </c>
      <c r="Q37" s="25"/>
    </row>
    <row r="38" spans="1:17" ht="15.75" thickBot="1" x14ac:dyDescent="0.3">
      <c r="A38" s="2" t="s">
        <v>9</v>
      </c>
      <c r="B38">
        <v>19</v>
      </c>
      <c r="C38">
        <v>1</v>
      </c>
      <c r="D38">
        <v>1</v>
      </c>
      <c r="E38">
        <v>0</v>
      </c>
      <c r="F38">
        <v>0</v>
      </c>
      <c r="G38">
        <v>0</v>
      </c>
      <c r="H38">
        <v>1</v>
      </c>
      <c r="I38">
        <v>0</v>
      </c>
      <c r="J38">
        <v>1</v>
      </c>
      <c r="K38" s="25">
        <v>20</v>
      </c>
      <c r="L38" s="25">
        <v>1</v>
      </c>
      <c r="M38" s="25">
        <v>2</v>
      </c>
      <c r="Q38" s="25"/>
    </row>
    <row r="39" spans="1:17" ht="15.75" thickBot="1" x14ac:dyDescent="0.3">
      <c r="A39" s="2" t="s">
        <v>10</v>
      </c>
      <c r="B39">
        <v>4</v>
      </c>
      <c r="C39">
        <v>0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  <c r="J39">
        <v>1</v>
      </c>
      <c r="K39" s="25">
        <v>4</v>
      </c>
      <c r="L39" s="25">
        <v>1</v>
      </c>
      <c r="M39" s="25">
        <v>2</v>
      </c>
      <c r="Q39" s="25"/>
    </row>
    <row r="40" spans="1:17" ht="15.75" thickBot="1" x14ac:dyDescent="0.3">
      <c r="A40" s="2" t="s">
        <v>11</v>
      </c>
      <c r="B40">
        <v>42</v>
      </c>
      <c r="C40">
        <v>2</v>
      </c>
      <c r="D40">
        <v>6</v>
      </c>
      <c r="E40">
        <v>5</v>
      </c>
      <c r="F40">
        <v>0</v>
      </c>
      <c r="G40">
        <v>1</v>
      </c>
      <c r="H40">
        <v>13</v>
      </c>
      <c r="I40">
        <v>1</v>
      </c>
      <c r="J40">
        <v>4</v>
      </c>
      <c r="K40" s="25">
        <v>61</v>
      </c>
      <c r="L40" s="25">
        <v>3</v>
      </c>
      <c r="M40" s="25">
        <v>11</v>
      </c>
      <c r="Q40" s="25"/>
    </row>
    <row r="41" spans="1:17" ht="15.75" thickBot="1" x14ac:dyDescent="0.3">
      <c r="A41" s="2" t="s">
        <v>24</v>
      </c>
      <c r="B41">
        <v>23</v>
      </c>
      <c r="C41">
        <v>3</v>
      </c>
      <c r="D41">
        <v>0</v>
      </c>
      <c r="E41">
        <v>0</v>
      </c>
      <c r="F41">
        <v>0</v>
      </c>
      <c r="G41">
        <v>0</v>
      </c>
      <c r="H41">
        <v>2</v>
      </c>
      <c r="I41">
        <v>1</v>
      </c>
      <c r="J41">
        <v>0</v>
      </c>
      <c r="K41" s="25">
        <v>25</v>
      </c>
      <c r="L41" s="25">
        <v>4</v>
      </c>
      <c r="M41" s="25">
        <v>0</v>
      </c>
      <c r="Q41" s="25"/>
    </row>
    <row r="42" spans="1:17" ht="15.75" thickBot="1" x14ac:dyDescent="0.3">
      <c r="A42" s="2" t="s">
        <v>12</v>
      </c>
      <c r="B42">
        <v>2</v>
      </c>
      <c r="C42">
        <v>0</v>
      </c>
      <c r="D42">
        <v>0</v>
      </c>
      <c r="E42">
        <v>1</v>
      </c>
      <c r="F42">
        <v>0</v>
      </c>
      <c r="G42">
        <v>0</v>
      </c>
      <c r="H42">
        <v>1</v>
      </c>
      <c r="I42">
        <v>0</v>
      </c>
      <c r="J42">
        <v>0</v>
      </c>
      <c r="K42" s="25">
        <v>4</v>
      </c>
      <c r="L42" s="25">
        <v>0</v>
      </c>
      <c r="M42" s="25">
        <v>0</v>
      </c>
      <c r="Q42" s="25"/>
    </row>
    <row r="43" spans="1:17" ht="15.75" thickBot="1" x14ac:dyDescent="0.3">
      <c r="A43" s="2" t="s">
        <v>13</v>
      </c>
      <c r="B43">
        <v>5</v>
      </c>
      <c r="C43">
        <v>0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1</v>
      </c>
      <c r="K43" s="25">
        <v>6</v>
      </c>
      <c r="L43" s="25">
        <v>0</v>
      </c>
      <c r="M43" s="25">
        <v>1</v>
      </c>
      <c r="Q43" s="25"/>
    </row>
    <row r="44" spans="1:17" ht="15.75" thickBot="1" x14ac:dyDescent="0.3">
      <c r="A44" s="2" t="s">
        <v>14</v>
      </c>
      <c r="B44">
        <v>22</v>
      </c>
      <c r="C44">
        <v>1</v>
      </c>
      <c r="D44">
        <v>2</v>
      </c>
      <c r="E44">
        <v>2</v>
      </c>
      <c r="F44">
        <v>0</v>
      </c>
      <c r="G44">
        <v>0</v>
      </c>
      <c r="H44">
        <v>2</v>
      </c>
      <c r="I44">
        <v>1</v>
      </c>
      <c r="J44">
        <v>0</v>
      </c>
      <c r="K44" s="25">
        <v>26</v>
      </c>
      <c r="L44" s="25">
        <v>2</v>
      </c>
      <c r="M44" s="25">
        <v>2</v>
      </c>
      <c r="Q44" s="25"/>
    </row>
    <row r="45" spans="1:17" ht="15.75" thickBot="1" x14ac:dyDescent="0.3">
      <c r="A45" s="2" t="s">
        <v>15</v>
      </c>
      <c r="B45">
        <v>3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0</v>
      </c>
      <c r="J45">
        <v>0</v>
      </c>
      <c r="K45" s="25">
        <v>4</v>
      </c>
      <c r="L45" s="25">
        <v>0</v>
      </c>
      <c r="M45" s="25">
        <v>0</v>
      </c>
      <c r="Q45" s="25"/>
    </row>
    <row r="46" spans="1:17" ht="15.75" thickBot="1" x14ac:dyDescent="0.3">
      <c r="A46" s="2" t="s">
        <v>16</v>
      </c>
      <c r="B46">
        <v>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 s="25">
        <v>2</v>
      </c>
      <c r="L46" s="25">
        <v>0</v>
      </c>
      <c r="M46" s="25">
        <v>0</v>
      </c>
      <c r="Q46" s="25"/>
    </row>
    <row r="47" spans="1:17" ht="15.75" thickBot="1" x14ac:dyDescent="0.3">
      <c r="A47" s="2" t="s">
        <v>17</v>
      </c>
      <c r="B47">
        <v>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 s="25">
        <v>6</v>
      </c>
      <c r="L47" s="25">
        <v>0</v>
      </c>
      <c r="M47" s="25">
        <v>1</v>
      </c>
      <c r="Q47" s="25"/>
    </row>
    <row r="48" spans="1:17" ht="15.75" thickBot="1" x14ac:dyDescent="0.3">
      <c r="A48" s="2" t="s">
        <v>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 s="25">
        <v>0</v>
      </c>
      <c r="L48" s="25">
        <v>0</v>
      </c>
      <c r="M48" s="25">
        <v>0</v>
      </c>
      <c r="Q48" s="25"/>
    </row>
    <row r="49" spans="1:17" ht="15.75" thickBot="1" x14ac:dyDescent="0.3">
      <c r="A49" s="3" t="s">
        <v>23</v>
      </c>
      <c r="B49" s="6">
        <v>186</v>
      </c>
      <c r="C49" s="6">
        <v>9</v>
      </c>
      <c r="D49" s="6">
        <v>21</v>
      </c>
      <c r="E49" s="6">
        <v>12</v>
      </c>
      <c r="F49" s="6">
        <v>1</v>
      </c>
      <c r="G49" s="6">
        <v>2</v>
      </c>
      <c r="H49" s="6">
        <v>25</v>
      </c>
      <c r="I49" s="6">
        <v>5</v>
      </c>
      <c r="J49" s="6">
        <v>15</v>
      </c>
      <c r="K49" s="6">
        <v>226</v>
      </c>
      <c r="L49" s="6">
        <v>15</v>
      </c>
      <c r="M49" s="6">
        <v>38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0" t="s">
        <v>2</v>
      </c>
      <c r="B52" s="37" t="s">
        <v>33</v>
      </c>
      <c r="C52" s="38"/>
      <c r="D52" s="38"/>
      <c r="E52" s="39"/>
      <c r="F52" s="39"/>
      <c r="G52" s="39"/>
      <c r="H52" s="39"/>
      <c r="I52" s="39"/>
      <c r="J52" s="39"/>
      <c r="K52" s="39"/>
      <c r="L52" s="39"/>
      <c r="M52" s="39"/>
    </row>
    <row r="53" spans="1:17" ht="24.75" customHeight="1" x14ac:dyDescent="0.25">
      <c r="A53" s="39"/>
      <c r="B53" s="40" t="s">
        <v>30</v>
      </c>
      <c r="C53" s="41"/>
      <c r="D53" s="41"/>
      <c r="E53" s="40" t="s">
        <v>31</v>
      </c>
      <c r="F53" s="41"/>
      <c r="G53" s="41"/>
      <c r="H53" s="40" t="s">
        <v>32</v>
      </c>
      <c r="I53" s="41"/>
      <c r="J53" s="41"/>
      <c r="K53" s="40" t="s">
        <v>2</v>
      </c>
      <c r="L53" s="41"/>
      <c r="M53" s="41"/>
    </row>
    <row r="54" spans="1:17" ht="51" x14ac:dyDescent="0.25">
      <c r="A54" s="39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455</v>
      </c>
      <c r="C55" s="25">
        <f t="shared" ref="C55:M55" si="3">+C8+C32</f>
        <v>29</v>
      </c>
      <c r="D55" s="25">
        <f t="shared" si="3"/>
        <v>28</v>
      </c>
      <c r="E55" s="25">
        <f t="shared" si="3"/>
        <v>17</v>
      </c>
      <c r="F55" s="25">
        <f t="shared" si="3"/>
        <v>2</v>
      </c>
      <c r="G55" s="25">
        <f t="shared" si="3"/>
        <v>0</v>
      </c>
      <c r="H55" s="25">
        <f t="shared" si="3"/>
        <v>66</v>
      </c>
      <c r="I55" s="25">
        <f t="shared" si="3"/>
        <v>2</v>
      </c>
      <c r="J55" s="25">
        <f t="shared" si="3"/>
        <v>7</v>
      </c>
      <c r="K55" s="25">
        <f t="shared" si="3"/>
        <v>541</v>
      </c>
      <c r="L55" s="25">
        <f t="shared" si="3"/>
        <v>33</v>
      </c>
      <c r="M55" s="25">
        <f t="shared" si="3"/>
        <v>35</v>
      </c>
    </row>
    <row r="56" spans="1:17" ht="15.75" thickBot="1" x14ac:dyDescent="0.3">
      <c r="A56" s="2" t="s">
        <v>4</v>
      </c>
      <c r="B56" s="25">
        <f t="shared" ref="B56:M56" si="4">+B9+B33</f>
        <v>64</v>
      </c>
      <c r="C56" s="25">
        <f t="shared" si="4"/>
        <v>11</v>
      </c>
      <c r="D56" s="25">
        <f t="shared" si="4"/>
        <v>2</v>
      </c>
      <c r="E56" s="25">
        <f t="shared" si="4"/>
        <v>0</v>
      </c>
      <c r="F56" s="25">
        <f t="shared" si="4"/>
        <v>6</v>
      </c>
      <c r="G56" s="25">
        <f t="shared" si="4"/>
        <v>0</v>
      </c>
      <c r="H56" s="25">
        <f t="shared" si="4"/>
        <v>10</v>
      </c>
      <c r="I56" s="25">
        <f t="shared" si="4"/>
        <v>2</v>
      </c>
      <c r="J56" s="25">
        <f t="shared" si="4"/>
        <v>7</v>
      </c>
      <c r="K56" s="25">
        <f t="shared" si="4"/>
        <v>75</v>
      </c>
      <c r="L56" s="25">
        <f t="shared" si="4"/>
        <v>19</v>
      </c>
      <c r="M56" s="25">
        <f t="shared" si="4"/>
        <v>9</v>
      </c>
    </row>
    <row r="57" spans="1:17" ht="15.75" thickBot="1" x14ac:dyDescent="0.3">
      <c r="A57" s="2" t="s">
        <v>5</v>
      </c>
      <c r="B57" s="25">
        <f t="shared" ref="B57:M57" si="5">+B10+B34</f>
        <v>45</v>
      </c>
      <c r="C57" s="25">
        <f t="shared" si="5"/>
        <v>2</v>
      </c>
      <c r="D57" s="25">
        <f t="shared" si="5"/>
        <v>3</v>
      </c>
      <c r="E57" s="25">
        <f t="shared" si="5"/>
        <v>0</v>
      </c>
      <c r="F57" s="25">
        <f t="shared" si="5"/>
        <v>0</v>
      </c>
      <c r="G57" s="25">
        <f t="shared" si="5"/>
        <v>0</v>
      </c>
      <c r="H57" s="25">
        <f t="shared" si="5"/>
        <v>1</v>
      </c>
      <c r="I57" s="25">
        <f t="shared" si="5"/>
        <v>0</v>
      </c>
      <c r="J57" s="25">
        <f t="shared" si="5"/>
        <v>0</v>
      </c>
      <c r="K57" s="25">
        <f t="shared" si="5"/>
        <v>47</v>
      </c>
      <c r="L57" s="25">
        <f t="shared" si="5"/>
        <v>2</v>
      </c>
      <c r="M57" s="25">
        <f t="shared" si="5"/>
        <v>3</v>
      </c>
    </row>
    <row r="58" spans="1:17" ht="15.75" thickBot="1" x14ac:dyDescent="0.3">
      <c r="A58" s="2" t="s">
        <v>6</v>
      </c>
      <c r="B58" s="25">
        <f t="shared" ref="B58:M58" si="6">+B11+B35</f>
        <v>125</v>
      </c>
      <c r="C58" s="25">
        <f t="shared" si="6"/>
        <v>10</v>
      </c>
      <c r="D58" s="25">
        <f t="shared" si="6"/>
        <v>18</v>
      </c>
      <c r="E58" s="25">
        <f t="shared" si="6"/>
        <v>4</v>
      </c>
      <c r="F58" s="25">
        <f t="shared" si="6"/>
        <v>0</v>
      </c>
      <c r="G58" s="25">
        <f t="shared" si="6"/>
        <v>2</v>
      </c>
      <c r="H58" s="25">
        <f t="shared" si="6"/>
        <v>3</v>
      </c>
      <c r="I58" s="25">
        <f t="shared" si="6"/>
        <v>1</v>
      </c>
      <c r="J58" s="25">
        <f t="shared" si="6"/>
        <v>0</v>
      </c>
      <c r="K58" s="25">
        <f t="shared" si="6"/>
        <v>133</v>
      </c>
      <c r="L58" s="25">
        <f t="shared" si="6"/>
        <v>11</v>
      </c>
      <c r="M58" s="25">
        <f t="shared" si="6"/>
        <v>20</v>
      </c>
    </row>
    <row r="59" spans="1:17" ht="15.75" thickBot="1" x14ac:dyDescent="0.3">
      <c r="A59" s="2" t="s">
        <v>7</v>
      </c>
      <c r="B59" s="25">
        <f t="shared" ref="B59:M59" si="7">+B12+B36</f>
        <v>127</v>
      </c>
      <c r="C59" s="25">
        <f t="shared" si="7"/>
        <v>13</v>
      </c>
      <c r="D59" s="25">
        <f t="shared" si="7"/>
        <v>8</v>
      </c>
      <c r="E59" s="25">
        <f t="shared" si="7"/>
        <v>10</v>
      </c>
      <c r="F59" s="25">
        <f t="shared" si="7"/>
        <v>3</v>
      </c>
      <c r="G59" s="25">
        <f t="shared" si="7"/>
        <v>0</v>
      </c>
      <c r="H59" s="25">
        <f t="shared" si="7"/>
        <v>48</v>
      </c>
      <c r="I59" s="25">
        <f t="shared" si="7"/>
        <v>4</v>
      </c>
      <c r="J59" s="25">
        <f t="shared" si="7"/>
        <v>4</v>
      </c>
      <c r="K59" s="25">
        <f t="shared" si="7"/>
        <v>185</v>
      </c>
      <c r="L59" s="25">
        <f t="shared" si="7"/>
        <v>20</v>
      </c>
      <c r="M59" s="25">
        <f t="shared" si="7"/>
        <v>12</v>
      </c>
    </row>
    <row r="60" spans="1:17" ht="15.75" thickBot="1" x14ac:dyDescent="0.3">
      <c r="A60" s="2" t="s">
        <v>8</v>
      </c>
      <c r="B60" s="25">
        <f t="shared" ref="B60:M60" si="8">+B13+B37</f>
        <v>21</v>
      </c>
      <c r="C60" s="25">
        <f t="shared" si="8"/>
        <v>4</v>
      </c>
      <c r="D60" s="25">
        <f t="shared" si="8"/>
        <v>4</v>
      </c>
      <c r="E60" s="25">
        <f t="shared" si="8"/>
        <v>1</v>
      </c>
      <c r="F60" s="25">
        <f t="shared" si="8"/>
        <v>0</v>
      </c>
      <c r="G60" s="25">
        <f t="shared" si="8"/>
        <v>0</v>
      </c>
      <c r="H60" s="25">
        <f t="shared" si="8"/>
        <v>5</v>
      </c>
      <c r="I60" s="25">
        <f t="shared" si="8"/>
        <v>0</v>
      </c>
      <c r="J60" s="25">
        <f t="shared" si="8"/>
        <v>0</v>
      </c>
      <c r="K60" s="25">
        <f t="shared" si="8"/>
        <v>27</v>
      </c>
      <c r="L60" s="25">
        <f t="shared" si="8"/>
        <v>4</v>
      </c>
      <c r="M60" s="25">
        <f t="shared" si="8"/>
        <v>4</v>
      </c>
    </row>
    <row r="61" spans="1:17" ht="15.75" thickBot="1" x14ac:dyDescent="0.3">
      <c r="A61" s="2" t="s">
        <v>9</v>
      </c>
      <c r="B61" s="25">
        <f t="shared" ref="B61:M61" si="9">+B14+B38</f>
        <v>108</v>
      </c>
      <c r="C61" s="25">
        <f t="shared" si="9"/>
        <v>11</v>
      </c>
      <c r="D61" s="25">
        <f t="shared" si="9"/>
        <v>7</v>
      </c>
      <c r="E61" s="25">
        <f t="shared" si="9"/>
        <v>2</v>
      </c>
      <c r="F61" s="25">
        <f t="shared" si="9"/>
        <v>1</v>
      </c>
      <c r="G61" s="25">
        <f t="shared" si="9"/>
        <v>0</v>
      </c>
      <c r="H61" s="25">
        <f t="shared" si="9"/>
        <v>6</v>
      </c>
      <c r="I61" s="25">
        <f t="shared" si="9"/>
        <v>0</v>
      </c>
      <c r="J61" s="25">
        <f t="shared" si="9"/>
        <v>2</v>
      </c>
      <c r="K61" s="25">
        <f t="shared" si="9"/>
        <v>116</v>
      </c>
      <c r="L61" s="25">
        <f t="shared" si="9"/>
        <v>12</v>
      </c>
      <c r="M61" s="25">
        <f t="shared" si="9"/>
        <v>9</v>
      </c>
    </row>
    <row r="62" spans="1:17" ht="15.75" thickBot="1" x14ac:dyDescent="0.3">
      <c r="A62" s="2" t="s">
        <v>10</v>
      </c>
      <c r="B62" s="25">
        <f t="shared" ref="B62:M62" si="10">+B15+B39</f>
        <v>120</v>
      </c>
      <c r="C62" s="25">
        <f t="shared" si="10"/>
        <v>11</v>
      </c>
      <c r="D62" s="25">
        <f t="shared" si="10"/>
        <v>5</v>
      </c>
      <c r="E62" s="25">
        <f t="shared" si="10"/>
        <v>2</v>
      </c>
      <c r="F62" s="25">
        <f t="shared" si="10"/>
        <v>1</v>
      </c>
      <c r="G62" s="25">
        <f t="shared" si="10"/>
        <v>0</v>
      </c>
      <c r="H62" s="25">
        <f t="shared" si="10"/>
        <v>6</v>
      </c>
      <c r="I62" s="25">
        <f t="shared" si="10"/>
        <v>0</v>
      </c>
      <c r="J62" s="25">
        <f t="shared" si="10"/>
        <v>3</v>
      </c>
      <c r="K62" s="25">
        <f t="shared" si="10"/>
        <v>128</v>
      </c>
      <c r="L62" s="25">
        <f t="shared" si="10"/>
        <v>12</v>
      </c>
      <c r="M62" s="25">
        <f t="shared" si="10"/>
        <v>8</v>
      </c>
    </row>
    <row r="63" spans="1:17" ht="15.75" thickBot="1" x14ac:dyDescent="0.3">
      <c r="A63" s="2" t="s">
        <v>11</v>
      </c>
      <c r="B63" s="25">
        <f t="shared" ref="B63:M63" si="11">+B16+B40</f>
        <v>671</v>
      </c>
      <c r="C63" s="25">
        <f t="shared" si="11"/>
        <v>59</v>
      </c>
      <c r="D63" s="25">
        <f t="shared" si="11"/>
        <v>27</v>
      </c>
      <c r="E63" s="25">
        <f t="shared" si="11"/>
        <v>84</v>
      </c>
      <c r="F63" s="25">
        <f t="shared" si="11"/>
        <v>4</v>
      </c>
      <c r="G63" s="25">
        <f t="shared" si="11"/>
        <v>15</v>
      </c>
      <c r="H63" s="25">
        <f t="shared" si="11"/>
        <v>201</v>
      </c>
      <c r="I63" s="25">
        <f t="shared" si="11"/>
        <v>17</v>
      </c>
      <c r="J63" s="25">
        <f t="shared" si="11"/>
        <v>16</v>
      </c>
      <c r="K63" s="25">
        <f t="shared" si="11"/>
        <v>958</v>
      </c>
      <c r="L63" s="25">
        <f t="shared" si="11"/>
        <v>80</v>
      </c>
      <c r="M63" s="25">
        <f t="shared" si="11"/>
        <v>58</v>
      </c>
    </row>
    <row r="64" spans="1:17" ht="15.75" thickBot="1" x14ac:dyDescent="0.3">
      <c r="A64" s="2" t="s">
        <v>24</v>
      </c>
      <c r="B64" s="25">
        <f t="shared" ref="B64:M64" si="12">+B17+B41</f>
        <v>350</v>
      </c>
      <c r="C64" s="25">
        <f t="shared" si="12"/>
        <v>25</v>
      </c>
      <c r="D64" s="25">
        <f t="shared" si="12"/>
        <v>22</v>
      </c>
      <c r="E64" s="25">
        <f t="shared" si="12"/>
        <v>12</v>
      </c>
      <c r="F64" s="25">
        <f t="shared" si="12"/>
        <v>1</v>
      </c>
      <c r="G64" s="25">
        <f t="shared" si="12"/>
        <v>2</v>
      </c>
      <c r="H64" s="25">
        <f t="shared" si="12"/>
        <v>41</v>
      </c>
      <c r="I64" s="25">
        <f t="shared" si="12"/>
        <v>2</v>
      </c>
      <c r="J64" s="25">
        <f t="shared" si="12"/>
        <v>5</v>
      </c>
      <c r="K64" s="25">
        <f t="shared" si="12"/>
        <v>412</v>
      </c>
      <c r="L64" s="25">
        <f t="shared" si="12"/>
        <v>28</v>
      </c>
      <c r="M64" s="25">
        <f t="shared" si="12"/>
        <v>29</v>
      </c>
    </row>
    <row r="65" spans="1:13" ht="15.75" thickBot="1" x14ac:dyDescent="0.3">
      <c r="A65" s="2" t="s">
        <v>12</v>
      </c>
      <c r="B65" s="25">
        <f t="shared" ref="B65:M65" si="13">+B18+B42</f>
        <v>18</v>
      </c>
      <c r="C65" s="25">
        <f t="shared" si="13"/>
        <v>1</v>
      </c>
      <c r="D65" s="25">
        <f t="shared" si="13"/>
        <v>2</v>
      </c>
      <c r="E65" s="25">
        <f t="shared" si="13"/>
        <v>1</v>
      </c>
      <c r="F65" s="25">
        <f t="shared" si="13"/>
        <v>0</v>
      </c>
      <c r="G65" s="25">
        <f t="shared" si="13"/>
        <v>0</v>
      </c>
      <c r="H65" s="25">
        <f t="shared" si="13"/>
        <v>1</v>
      </c>
      <c r="I65" s="25">
        <f t="shared" si="13"/>
        <v>0</v>
      </c>
      <c r="J65" s="25">
        <f t="shared" si="13"/>
        <v>0</v>
      </c>
      <c r="K65" s="25">
        <f t="shared" si="13"/>
        <v>20</v>
      </c>
      <c r="L65" s="25">
        <f t="shared" si="13"/>
        <v>1</v>
      </c>
      <c r="M65" s="25">
        <f t="shared" si="13"/>
        <v>2</v>
      </c>
    </row>
    <row r="66" spans="1:13" ht="15.75" thickBot="1" x14ac:dyDescent="0.3">
      <c r="A66" s="2" t="s">
        <v>13</v>
      </c>
      <c r="B66" s="25">
        <f t="shared" ref="B66:M66" si="14">+B19+B43</f>
        <v>80</v>
      </c>
      <c r="C66" s="25">
        <f t="shared" si="14"/>
        <v>6</v>
      </c>
      <c r="D66" s="25">
        <f t="shared" si="14"/>
        <v>5</v>
      </c>
      <c r="E66" s="25">
        <f t="shared" si="14"/>
        <v>1</v>
      </c>
      <c r="F66" s="25">
        <f t="shared" si="14"/>
        <v>0</v>
      </c>
      <c r="G66" s="25">
        <f t="shared" si="14"/>
        <v>0</v>
      </c>
      <c r="H66" s="25">
        <f t="shared" si="14"/>
        <v>12</v>
      </c>
      <c r="I66" s="25">
        <f t="shared" si="14"/>
        <v>3</v>
      </c>
      <c r="J66" s="25">
        <f t="shared" si="14"/>
        <v>1</v>
      </c>
      <c r="K66" s="25">
        <f t="shared" si="14"/>
        <v>93</v>
      </c>
      <c r="L66" s="25">
        <f t="shared" si="14"/>
        <v>9</v>
      </c>
      <c r="M66" s="25">
        <f t="shared" si="14"/>
        <v>6</v>
      </c>
    </row>
    <row r="67" spans="1:13" ht="15.75" thickBot="1" x14ac:dyDescent="0.3">
      <c r="A67" s="2" t="s">
        <v>14</v>
      </c>
      <c r="B67" s="25">
        <f t="shared" ref="B67:M67" si="15">+B20+B44</f>
        <v>431</v>
      </c>
      <c r="C67" s="25">
        <f t="shared" si="15"/>
        <v>23</v>
      </c>
      <c r="D67" s="25">
        <f t="shared" si="15"/>
        <v>26</v>
      </c>
      <c r="E67" s="25">
        <f t="shared" si="15"/>
        <v>23</v>
      </c>
      <c r="F67" s="25">
        <f t="shared" si="15"/>
        <v>0</v>
      </c>
      <c r="G67" s="25">
        <f t="shared" si="15"/>
        <v>3</v>
      </c>
      <c r="H67" s="25">
        <f t="shared" si="15"/>
        <v>65</v>
      </c>
      <c r="I67" s="25">
        <f t="shared" si="15"/>
        <v>3</v>
      </c>
      <c r="J67" s="25">
        <f t="shared" si="15"/>
        <v>11</v>
      </c>
      <c r="K67" s="25">
        <f t="shared" si="15"/>
        <v>519</v>
      </c>
      <c r="L67" s="25">
        <f t="shared" si="15"/>
        <v>26</v>
      </c>
      <c r="M67" s="25">
        <f t="shared" si="15"/>
        <v>40</v>
      </c>
    </row>
    <row r="68" spans="1:13" ht="15.75" thickBot="1" x14ac:dyDescent="0.3">
      <c r="A68" s="2" t="s">
        <v>15</v>
      </c>
      <c r="B68" s="25">
        <f t="shared" ref="B68:M68" si="16">+B21+B45</f>
        <v>92</v>
      </c>
      <c r="C68" s="25">
        <f t="shared" si="16"/>
        <v>5</v>
      </c>
      <c r="D68" s="25">
        <f t="shared" si="16"/>
        <v>10</v>
      </c>
      <c r="E68" s="25">
        <f t="shared" si="16"/>
        <v>11</v>
      </c>
      <c r="F68" s="25">
        <f t="shared" si="16"/>
        <v>3</v>
      </c>
      <c r="G68" s="25">
        <f t="shared" si="16"/>
        <v>2</v>
      </c>
      <c r="H68" s="25">
        <f t="shared" si="16"/>
        <v>12</v>
      </c>
      <c r="I68" s="25">
        <f t="shared" si="16"/>
        <v>1</v>
      </c>
      <c r="J68" s="25">
        <f t="shared" si="16"/>
        <v>3</v>
      </c>
      <c r="K68" s="25">
        <f t="shared" si="16"/>
        <v>115</v>
      </c>
      <c r="L68" s="25">
        <f t="shared" si="16"/>
        <v>9</v>
      </c>
      <c r="M68" s="25">
        <f t="shared" si="16"/>
        <v>16</v>
      </c>
    </row>
    <row r="69" spans="1:13" ht="15.75" thickBot="1" x14ac:dyDescent="0.3">
      <c r="A69" s="2" t="s">
        <v>16</v>
      </c>
      <c r="B69" s="25">
        <f t="shared" ref="B69:M69" si="17">+B22+B46</f>
        <v>20</v>
      </c>
      <c r="C69" s="25">
        <f t="shared" si="17"/>
        <v>2</v>
      </c>
      <c r="D69" s="25">
        <f t="shared" si="17"/>
        <v>4</v>
      </c>
      <c r="E69" s="25">
        <f t="shared" si="17"/>
        <v>0</v>
      </c>
      <c r="F69" s="25">
        <f t="shared" si="17"/>
        <v>0</v>
      </c>
      <c r="G69" s="25">
        <f t="shared" si="17"/>
        <v>0</v>
      </c>
      <c r="H69" s="25">
        <f t="shared" si="17"/>
        <v>0</v>
      </c>
      <c r="I69" s="25">
        <f t="shared" si="17"/>
        <v>0</v>
      </c>
      <c r="J69" s="25">
        <f t="shared" si="17"/>
        <v>0</v>
      </c>
      <c r="K69" s="25">
        <f t="shared" si="17"/>
        <v>20</v>
      </c>
      <c r="L69" s="25">
        <f t="shared" si="17"/>
        <v>2</v>
      </c>
      <c r="M69" s="25">
        <f t="shared" si="17"/>
        <v>4</v>
      </c>
    </row>
    <row r="70" spans="1:13" ht="15.75" thickBot="1" x14ac:dyDescent="0.3">
      <c r="A70" s="2" t="s">
        <v>17</v>
      </c>
      <c r="B70" s="25">
        <f t="shared" ref="B70:M70" si="18">+B23+B47</f>
        <v>83</v>
      </c>
      <c r="C70" s="25">
        <f t="shared" si="18"/>
        <v>7</v>
      </c>
      <c r="D70" s="25">
        <f t="shared" si="18"/>
        <v>5</v>
      </c>
      <c r="E70" s="25">
        <f t="shared" si="18"/>
        <v>4</v>
      </c>
      <c r="F70" s="25">
        <f t="shared" si="18"/>
        <v>0</v>
      </c>
      <c r="G70" s="25">
        <f t="shared" si="18"/>
        <v>1</v>
      </c>
      <c r="H70" s="25">
        <f t="shared" si="18"/>
        <v>6</v>
      </c>
      <c r="I70" s="25">
        <f t="shared" si="18"/>
        <v>1</v>
      </c>
      <c r="J70" s="25">
        <f t="shared" si="18"/>
        <v>4</v>
      </c>
      <c r="K70" s="25">
        <f t="shared" si="18"/>
        <v>93</v>
      </c>
      <c r="L70" s="25">
        <f t="shared" si="18"/>
        <v>8</v>
      </c>
      <c r="M70" s="25">
        <f t="shared" si="18"/>
        <v>10</v>
      </c>
    </row>
    <row r="71" spans="1:13" ht="15.75" thickBot="1" x14ac:dyDescent="0.3">
      <c r="A71" s="2" t="s">
        <v>18</v>
      </c>
      <c r="B71" s="25">
        <f t="shared" ref="B71:M71" si="19">+B24+B48</f>
        <v>9</v>
      </c>
      <c r="C71" s="25">
        <f t="shared" si="19"/>
        <v>1</v>
      </c>
      <c r="D71" s="25">
        <f t="shared" si="19"/>
        <v>1</v>
      </c>
      <c r="E71" s="25">
        <f t="shared" si="19"/>
        <v>2</v>
      </c>
      <c r="F71" s="25">
        <f t="shared" si="19"/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13</v>
      </c>
      <c r="L71" s="25">
        <f t="shared" si="19"/>
        <v>1</v>
      </c>
      <c r="M71" s="25">
        <f t="shared" si="19"/>
        <v>1</v>
      </c>
    </row>
    <row r="72" spans="1:13" ht="15.75" thickBot="1" x14ac:dyDescent="0.3">
      <c r="A72" s="3" t="s">
        <v>23</v>
      </c>
      <c r="B72" s="6">
        <f>SUM(B55:B71)</f>
        <v>2819</v>
      </c>
      <c r="C72" s="6">
        <f t="shared" ref="C72:M72" si="20">SUM(C55:C71)</f>
        <v>220</v>
      </c>
      <c r="D72" s="6">
        <f t="shared" si="20"/>
        <v>177</v>
      </c>
      <c r="E72" s="6">
        <f t="shared" si="20"/>
        <v>174</v>
      </c>
      <c r="F72" s="6">
        <f t="shared" si="20"/>
        <v>21</v>
      </c>
      <c r="G72" s="6">
        <f t="shared" si="20"/>
        <v>25</v>
      </c>
      <c r="H72" s="6">
        <f t="shared" si="20"/>
        <v>483</v>
      </c>
      <c r="I72" s="6">
        <f t="shared" si="20"/>
        <v>36</v>
      </c>
      <c r="J72" s="6">
        <f t="shared" si="20"/>
        <v>63</v>
      </c>
      <c r="K72" s="6">
        <f t="shared" si="20"/>
        <v>3495</v>
      </c>
      <c r="L72" s="6">
        <f t="shared" si="20"/>
        <v>277</v>
      </c>
      <c r="M72" s="6">
        <f t="shared" si="20"/>
        <v>266</v>
      </c>
    </row>
    <row r="75" spans="1:13" x14ac:dyDescent="0.25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E54" sqref="E5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0" t="s">
        <v>34</v>
      </c>
      <c r="B5" s="37" t="s">
        <v>33</v>
      </c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</row>
    <row r="6" spans="1:13" ht="24.75" customHeight="1" x14ac:dyDescent="0.25">
      <c r="A6" s="39"/>
      <c r="B6" s="40" t="s">
        <v>30</v>
      </c>
      <c r="C6" s="41"/>
      <c r="D6" s="41"/>
      <c r="E6" s="40" t="s">
        <v>31</v>
      </c>
      <c r="F6" s="41"/>
      <c r="G6" s="41"/>
      <c r="H6" s="40" t="s">
        <v>32</v>
      </c>
      <c r="I6" s="41"/>
      <c r="J6" s="41"/>
      <c r="K6" s="40" t="s">
        <v>2</v>
      </c>
      <c r="L6" s="41"/>
      <c r="M6" s="41"/>
    </row>
    <row r="7" spans="1:13" ht="51" x14ac:dyDescent="0.25">
      <c r="A7" s="3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0.89211618257261416</v>
      </c>
      <c r="C8" s="23">
        <f>IF(('Sentencias TSJ'!$B8+'Sentencias TSJ'!$C8+'Sentencias TSJ'!$D8)=0,"-",'Sentencias TSJ'!C8/('Sentencias TSJ'!$B8+'Sentencias TSJ'!$C8+'Sentencias TSJ'!$D8))</f>
        <v>5.6016597510373446E-2</v>
      </c>
      <c r="D8" s="23">
        <f>IF(('Sentencias TSJ'!$B8+'Sentencias TSJ'!$C8+'Sentencias TSJ'!$D8)=0,"-",'Sentencias TSJ'!D8/('Sentencias TSJ'!$B8+'Sentencias TSJ'!$C8+'Sentencias TSJ'!$D8))</f>
        <v>5.1867219917012451E-2</v>
      </c>
      <c r="E8" s="23">
        <f>IF(('Sentencias TSJ'!$E8+'Sentencias TSJ'!$F8+'Sentencias TSJ'!$G8)=0,"-",'Sentencias TSJ'!E8/('Sentencias TSJ'!$E8+'Sentencias TSJ'!$F8+'Sentencias TSJ'!$G8))</f>
        <v>0.88235294117647056</v>
      </c>
      <c r="F8" s="23">
        <f>IF(('Sentencias TSJ'!$E8+'Sentencias TSJ'!$F8+'Sentencias TSJ'!$G8)=0,"-",'Sentencias TSJ'!F8/('Sentencias TSJ'!$E8+'Sentencias TSJ'!$F8+'Sentencias TSJ'!$G8))</f>
        <v>0.11764705882352941</v>
      </c>
      <c r="G8" s="23">
        <f>IF(('Sentencias TSJ'!$E8+'Sentencias TSJ'!$F8+'Sentencias TSJ'!$G8)=0,"-",'Sentencias TSJ'!G8/('Sentencias TSJ'!$E8+'Sentencias TSJ'!$F8+'Sentencias TSJ'!$G8))</f>
        <v>0</v>
      </c>
      <c r="H8" s="23">
        <f>IF(('Sentencias TSJ'!$H8+'Sentencias TSJ'!$I8+'Sentencias TSJ'!$J8)=0,"-",'Sentencias TSJ'!H8/('Sentencias TSJ'!$H8+'Sentencias TSJ'!$I8+'Sentencias TSJ'!$J8))</f>
        <v>0.9</v>
      </c>
      <c r="I8" s="23">
        <f>IF(('Sentencias TSJ'!$H8+'Sentencias TSJ'!$I8+'Sentencias TSJ'!$J8)=0,"-",'Sentencias TSJ'!I8/('Sentencias TSJ'!$H8+'Sentencias TSJ'!$I8+'Sentencias TSJ'!$J8))</f>
        <v>1.4285714285714285E-2</v>
      </c>
      <c r="J8" s="23">
        <f>IF(('Sentencias TSJ'!$H8+'Sentencias TSJ'!$I8+'Sentencias TSJ'!$J8)=0,"-",'Sentencias TSJ'!J8/('Sentencias TSJ'!$H8+'Sentencias TSJ'!$I8+'Sentencias TSJ'!$J8))</f>
        <v>8.5714285714285715E-2</v>
      </c>
      <c r="K8" s="23">
        <f>IF(('Sentencias TSJ'!$K8+'Sentencias TSJ'!$L8+'Sentencias TSJ'!$M8)=0,"-",'Sentencias TSJ'!K8/('Sentencias TSJ'!$K8+'Sentencias TSJ'!$L8+'Sentencias TSJ'!$M8))</f>
        <v>0.89335664335664333</v>
      </c>
      <c r="L8" s="23">
        <f>IF(('Sentencias TSJ'!$K8+'Sentencias TSJ'!$L8+'Sentencias TSJ'!$M8)=0,"-",'Sentencias TSJ'!L8/('Sentencias TSJ'!$K8+'Sentencias TSJ'!$L8+'Sentencias TSJ'!$M8))</f>
        <v>5.2447552447552448E-2</v>
      </c>
      <c r="M8" s="23">
        <f>IF(('Sentencias TSJ'!$K8+'Sentencias TSJ'!$L8+'Sentencias TSJ'!$M8)=0,"-",'Sentencias TSJ'!M8/('Sentencias TSJ'!$K8+'Sentencias TSJ'!$L8+'Sentencias TSJ'!$M8))</f>
        <v>5.4195804195804193E-2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0.80882352941176472</v>
      </c>
      <c r="C9" s="23">
        <f>IF(('Sentencias TSJ'!$B9+'Sentencias TSJ'!$C9+'Sentencias TSJ'!$D9)=0,"-",'Sentencias TSJ'!C9/('Sentencias TSJ'!$B9+'Sentencias TSJ'!$C9+'Sentencias TSJ'!$D9))</f>
        <v>0.16176470588235295</v>
      </c>
      <c r="D9" s="23">
        <f>IF(('Sentencias TSJ'!$B9+'Sentencias TSJ'!$C9+'Sentencias TSJ'!$D9)=0,"-",'Sentencias TSJ'!D9/('Sentencias TSJ'!$B9+'Sentencias TSJ'!$C9+'Sentencias TSJ'!$D9))</f>
        <v>2.9411764705882353E-2</v>
      </c>
      <c r="E9" s="23">
        <f>IF(('Sentencias TSJ'!$E9+'Sentencias TSJ'!$F9+'Sentencias TSJ'!$G9)=0,"-",'Sentencias TSJ'!E9/('Sentencias TSJ'!$E9+'Sentencias TSJ'!$F9+'Sentencias TSJ'!$G9))</f>
        <v>0</v>
      </c>
      <c r="F9" s="23">
        <f>IF(('Sentencias TSJ'!$E9+'Sentencias TSJ'!$F9+'Sentencias TSJ'!$G9)=0,"-",'Sentencias TSJ'!F9/('Sentencias TSJ'!$E9+'Sentencias TSJ'!$F9+'Sentencias TSJ'!$G9))</f>
        <v>1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0.81818181818181823</v>
      </c>
      <c r="I9" s="23">
        <f>IF(('Sentencias TSJ'!$H9+'Sentencias TSJ'!$I9+'Sentencias TSJ'!$J9)=0,"-",'Sentencias TSJ'!I9/('Sentencias TSJ'!$H9+'Sentencias TSJ'!$I9+'Sentencias TSJ'!$J9))</f>
        <v>9.0909090909090912E-2</v>
      </c>
      <c r="J9" s="23">
        <f>IF(('Sentencias TSJ'!$H9+'Sentencias TSJ'!$I9+'Sentencias TSJ'!$J9)=0,"-",'Sentencias TSJ'!J9/('Sentencias TSJ'!$H9+'Sentencias TSJ'!$I9+'Sentencias TSJ'!$J9))</f>
        <v>9.0909090909090912E-2</v>
      </c>
      <c r="K9" s="23">
        <f>IF(('Sentencias TSJ'!$K9+'Sentencias TSJ'!$L9+'Sentencias TSJ'!$M9)=0,"-",'Sentencias TSJ'!K9/('Sentencias TSJ'!$K9+'Sentencias TSJ'!$L9+'Sentencias TSJ'!$M9))</f>
        <v>0.75294117647058822</v>
      </c>
      <c r="L9" s="23">
        <f>IF(('Sentencias TSJ'!$K9+'Sentencias TSJ'!$L9+'Sentencias TSJ'!$M9)=0,"-",'Sentencias TSJ'!L9/('Sentencias TSJ'!$K9+'Sentencias TSJ'!$L9+'Sentencias TSJ'!$M9))</f>
        <v>0.21176470588235294</v>
      </c>
      <c r="M9" s="23">
        <f>IF(('Sentencias TSJ'!$K9+'Sentencias TSJ'!$L9+'Sentencias TSJ'!$M9)=0,"-",'Sentencias TSJ'!M9/('Sentencias TSJ'!$K9+'Sentencias TSJ'!$L9+'Sentencias TSJ'!$M9))</f>
        <v>3.5294117647058823E-2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0.90909090909090906</v>
      </c>
      <c r="C10" s="23">
        <f>IF(('Sentencias TSJ'!$B10+'Sentencias TSJ'!$C10+'Sentencias TSJ'!$D10)=0,"-",'Sentencias TSJ'!C10/('Sentencias TSJ'!$B10+'Sentencias TSJ'!$C10+'Sentencias TSJ'!$D10))</f>
        <v>4.5454545454545456E-2</v>
      </c>
      <c r="D10" s="23">
        <f>IF(('Sentencias TSJ'!$B10+'Sentencias TSJ'!$C10+'Sentencias TSJ'!$D10)=0,"-",'Sentencias TSJ'!D10/('Sentencias TSJ'!$B10+'Sentencias TSJ'!$C10+'Sentencias TSJ'!$D10))</f>
        <v>4.5454545454545456E-2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0.91111111111111109</v>
      </c>
      <c r="L10" s="23">
        <f>IF(('Sentencias TSJ'!$K10+'Sentencias TSJ'!$L10+'Sentencias TSJ'!$M10)=0,"-",'Sentencias TSJ'!L10/('Sentencias TSJ'!$K10+'Sentencias TSJ'!$L10+'Sentencias TSJ'!$M10))</f>
        <v>4.4444444444444446E-2</v>
      </c>
      <c r="M10" s="23">
        <f>IF(('Sentencias TSJ'!$K10+'Sentencias TSJ'!$L10+'Sentencias TSJ'!$M10)=0,"-",'Sentencias TSJ'!M10/('Sentencias TSJ'!$K10+'Sentencias TSJ'!$L10+'Sentencias TSJ'!$M10))</f>
        <v>4.4444444444444446E-2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0.82857142857142863</v>
      </c>
      <c r="C11" s="23">
        <f>IF(('Sentencias TSJ'!$B11+'Sentencias TSJ'!$C11+'Sentencias TSJ'!$D11)=0,"-",'Sentencias TSJ'!C11/('Sentencias TSJ'!$B11+'Sentencias TSJ'!$C11+'Sentencias TSJ'!$D11))</f>
        <v>7.1428571428571425E-2</v>
      </c>
      <c r="D11" s="23">
        <f>IF(('Sentencias TSJ'!$B11+'Sentencias TSJ'!$C11+'Sentencias TSJ'!$D11)=0,"-",'Sentencias TSJ'!D11/('Sentencias TSJ'!$B11+'Sentencias TSJ'!$C11+'Sentencias TSJ'!$D11))</f>
        <v>0.1</v>
      </c>
      <c r="E11" s="23">
        <f>IF(('Sentencias TSJ'!$E11+'Sentencias TSJ'!$F11+'Sentencias TSJ'!$G11)=0,"-",'Sentencias TSJ'!E11/('Sentencias TSJ'!$E11+'Sentencias TSJ'!$F11+'Sentencias TSJ'!$G11))</f>
        <v>0.75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0.25</v>
      </c>
      <c r="H11" s="23">
        <f>IF(('Sentencias TSJ'!$H11+'Sentencias TSJ'!$I11+'Sentencias TSJ'!$J11)=0,"-",'Sentencias TSJ'!H11/('Sentencias TSJ'!$H11+'Sentencias TSJ'!$I11+'Sentencias TSJ'!$J11))</f>
        <v>0.75</v>
      </c>
      <c r="I11" s="23">
        <f>IF(('Sentencias TSJ'!$H11+'Sentencias TSJ'!$I11+'Sentencias TSJ'!$J11)=0,"-",'Sentencias TSJ'!I11/('Sentencias TSJ'!$H11+'Sentencias TSJ'!$I11+'Sentencias TSJ'!$J11))</f>
        <v>0.25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0.82550335570469802</v>
      </c>
      <c r="L11" s="23">
        <f>IF(('Sentencias TSJ'!$K11+'Sentencias TSJ'!$L11+'Sentencias TSJ'!$M11)=0,"-",'Sentencias TSJ'!L11/('Sentencias TSJ'!$K11+'Sentencias TSJ'!$L11+'Sentencias TSJ'!$M11))</f>
        <v>7.3825503355704702E-2</v>
      </c>
      <c r="M11" s="23">
        <f>IF(('Sentencias TSJ'!$K11+'Sentencias TSJ'!$L11+'Sentencias TSJ'!$M11)=0,"-",'Sentencias TSJ'!M11/('Sentencias TSJ'!$K11+'Sentencias TSJ'!$L11+'Sentencias TSJ'!$M11))</f>
        <v>0.10067114093959731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0.8666666666666667</v>
      </c>
      <c r="C12" s="23">
        <f>IF(('Sentencias TSJ'!$B12+'Sentencias TSJ'!$C12+'Sentencias TSJ'!$D12)=0,"-",'Sentencias TSJ'!C12/('Sentencias TSJ'!$B12+'Sentencias TSJ'!$C12+'Sentencias TSJ'!$D12))</f>
        <v>9.6296296296296297E-2</v>
      </c>
      <c r="D12" s="23">
        <f>IF(('Sentencias TSJ'!$B12+'Sentencias TSJ'!$C12+'Sentencias TSJ'!$D12)=0,"-",'Sentencias TSJ'!D12/('Sentencias TSJ'!$B12+'Sentencias TSJ'!$C12+'Sentencias TSJ'!$D12))</f>
        <v>3.7037037037037035E-2</v>
      </c>
      <c r="E12" s="23">
        <f>IF(('Sentencias TSJ'!$E12+'Sentencias TSJ'!$F12+'Sentencias TSJ'!$G12)=0,"-",'Sentencias TSJ'!E12/('Sentencias TSJ'!$E12+'Sentencias TSJ'!$F12+'Sentencias TSJ'!$G12))</f>
        <v>0.75</v>
      </c>
      <c r="F12" s="23">
        <f>IF(('Sentencias TSJ'!$E12+'Sentencias TSJ'!$F12+'Sentencias TSJ'!$G12)=0,"-",'Sentencias TSJ'!F12/('Sentencias TSJ'!$E12+'Sentencias TSJ'!$F12+'Sentencias TSJ'!$G12))</f>
        <v>0.25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0.8571428571428571</v>
      </c>
      <c r="I12" s="23">
        <f>IF(('Sentencias TSJ'!$H12+'Sentencias TSJ'!$I12+'Sentencias TSJ'!$J12)=0,"-",'Sentencias TSJ'!I12/('Sentencias TSJ'!$H12+'Sentencias TSJ'!$I12+'Sentencias TSJ'!$J12))</f>
        <v>7.1428571428571425E-2</v>
      </c>
      <c r="J12" s="23">
        <f>IF(('Sentencias TSJ'!$H12+'Sentencias TSJ'!$I12+'Sentencias TSJ'!$J12)=0,"-",'Sentencias TSJ'!J12/('Sentencias TSJ'!$H12+'Sentencias TSJ'!$I12+'Sentencias TSJ'!$J12))</f>
        <v>7.1428571428571425E-2</v>
      </c>
      <c r="K12" s="23">
        <f>IF(('Sentencias TSJ'!$K12+'Sentencias TSJ'!$L12+'Sentencias TSJ'!$M12)=0,"-",'Sentencias TSJ'!K12/('Sentencias TSJ'!$K12+'Sentencias TSJ'!$L12+'Sentencias TSJ'!$M12))</f>
        <v>0.8571428571428571</v>
      </c>
      <c r="L12" s="23">
        <f>IF(('Sentencias TSJ'!$K12+'Sentencias TSJ'!$L12+'Sentencias TSJ'!$M12)=0,"-",'Sentencias TSJ'!L12/('Sentencias TSJ'!$K12+'Sentencias TSJ'!$L12+'Sentencias TSJ'!$M12))</f>
        <v>9.8522167487684734E-2</v>
      </c>
      <c r="M12" s="23">
        <f>IF(('Sentencias TSJ'!$K12+'Sentencias TSJ'!$L12+'Sentencias TSJ'!$M12)=0,"-",'Sentencias TSJ'!M12/('Sentencias TSJ'!$K12+'Sentencias TSJ'!$L12+'Sentencias TSJ'!$M12))</f>
        <v>4.4334975369458129E-2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0.72413793103448276</v>
      </c>
      <c r="C13" s="23">
        <f>IF(('Sentencias TSJ'!$B13+'Sentencias TSJ'!$C13+'Sentencias TSJ'!$D13)=0,"-",'Sentencias TSJ'!C13/('Sentencias TSJ'!$B13+'Sentencias TSJ'!$C13+'Sentencias TSJ'!$D13))</f>
        <v>0.13793103448275862</v>
      </c>
      <c r="D13" s="23">
        <f>IF(('Sentencias TSJ'!$B13+'Sentencias TSJ'!$C13+'Sentencias TSJ'!$D13)=0,"-",'Sentencias TSJ'!D13/('Sentencias TSJ'!$B13+'Sentencias TSJ'!$C13+'Sentencias TSJ'!$D13))</f>
        <v>0.13793103448275862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0.77142857142857146</v>
      </c>
      <c r="L13" s="23">
        <f>IF(('Sentencias TSJ'!$K13+'Sentencias TSJ'!$L13+'Sentencias TSJ'!$M13)=0,"-",'Sentencias TSJ'!L13/('Sentencias TSJ'!$K13+'Sentencias TSJ'!$L13+'Sentencias TSJ'!$M13))</f>
        <v>0.11428571428571428</v>
      </c>
      <c r="M13" s="23">
        <f>IF(('Sentencias TSJ'!$K13+'Sentencias TSJ'!$L13+'Sentencias TSJ'!$M13)=0,"-",'Sentencias TSJ'!M13/('Sentencias TSJ'!$K13+'Sentencias TSJ'!$L13+'Sentencias TSJ'!$M13))</f>
        <v>0.11428571428571428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0.84761904761904761</v>
      </c>
      <c r="C14" s="23">
        <f>IF(('Sentencias TSJ'!$B14+'Sentencias TSJ'!$C14+'Sentencias TSJ'!$D14)=0,"-",'Sentencias TSJ'!C14/('Sentencias TSJ'!$B14+'Sentencias TSJ'!$C14+'Sentencias TSJ'!$D14))</f>
        <v>9.5238095238095233E-2</v>
      </c>
      <c r="D14" s="23">
        <f>IF(('Sentencias TSJ'!$B14+'Sentencias TSJ'!$C14+'Sentencias TSJ'!$D14)=0,"-",'Sentencias TSJ'!D14/('Sentencias TSJ'!$B14+'Sentencias TSJ'!$C14+'Sentencias TSJ'!$D14))</f>
        <v>5.7142857142857141E-2</v>
      </c>
      <c r="E14" s="23">
        <f>IF(('Sentencias TSJ'!$E14+'Sentencias TSJ'!$F14+'Sentencias TSJ'!$G14)=0,"-",'Sentencias TSJ'!E14/('Sentencias TSJ'!$E14+'Sentencias TSJ'!$F14+'Sentencias TSJ'!$G14))</f>
        <v>0.66666666666666663</v>
      </c>
      <c r="F14" s="23">
        <f>IF(('Sentencias TSJ'!$E14+'Sentencias TSJ'!$F14+'Sentencias TSJ'!$G14)=0,"-",'Sentencias TSJ'!F14/('Sentencias TSJ'!$E14+'Sentencias TSJ'!$F14+'Sentencias TSJ'!$G14))</f>
        <v>0.33333333333333331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0.83333333333333337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0.16666666666666666</v>
      </c>
      <c r="K14" s="23">
        <f>IF(('Sentencias TSJ'!$K14+'Sentencias TSJ'!$L14+'Sentencias TSJ'!$M14)=0,"-",'Sentencias TSJ'!K14/('Sentencias TSJ'!$K14+'Sentencias TSJ'!$L14+'Sentencias TSJ'!$M14))</f>
        <v>0.84210526315789469</v>
      </c>
      <c r="L14" s="23">
        <f>IF(('Sentencias TSJ'!$K14+'Sentencias TSJ'!$L14+'Sentencias TSJ'!$M14)=0,"-",'Sentencias TSJ'!L14/('Sentencias TSJ'!$K14+'Sentencias TSJ'!$L14+'Sentencias TSJ'!$M14))</f>
        <v>9.6491228070175433E-2</v>
      </c>
      <c r="M14" s="23">
        <f>IF(('Sentencias TSJ'!$K14+'Sentencias TSJ'!$L14+'Sentencias TSJ'!$M14)=0,"-",'Sentencias TSJ'!M14/('Sentencias TSJ'!$K14+'Sentencias TSJ'!$L14+'Sentencias TSJ'!$M14))</f>
        <v>6.1403508771929821E-2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0.8854961832061069</v>
      </c>
      <c r="C15" s="23">
        <f>IF(('Sentencias TSJ'!$B15+'Sentencias TSJ'!$C15+'Sentencias TSJ'!$D15)=0,"-",'Sentencias TSJ'!C15/('Sentencias TSJ'!$B15+'Sentencias TSJ'!$C15+'Sentencias TSJ'!$D15))</f>
        <v>8.3969465648854963E-2</v>
      </c>
      <c r="D15" s="23">
        <f>IF(('Sentencias TSJ'!$B15+'Sentencias TSJ'!$C15+'Sentencias TSJ'!$D15)=0,"-",'Sentencias TSJ'!D15/('Sentencias TSJ'!$B15+'Sentencias TSJ'!$C15+'Sentencias TSJ'!$D15))</f>
        <v>3.0534351145038167E-2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0.25</v>
      </c>
      <c r="K15" s="23">
        <f>IF(('Sentencias TSJ'!$K15+'Sentencias TSJ'!$L15+'Sentencias TSJ'!$M15)=0,"-",'Sentencias TSJ'!K15/('Sentencias TSJ'!$K15+'Sentencias TSJ'!$L15+'Sentencias TSJ'!$M15))</f>
        <v>0.87943262411347523</v>
      </c>
      <c r="L15" s="23">
        <f>IF(('Sentencias TSJ'!$K15+'Sentencias TSJ'!$L15+'Sentencias TSJ'!$M15)=0,"-",'Sentencias TSJ'!L15/('Sentencias TSJ'!$K15+'Sentencias TSJ'!$L15+'Sentencias TSJ'!$M15))</f>
        <v>7.8014184397163122E-2</v>
      </c>
      <c r="M15" s="23">
        <f>IF(('Sentencias TSJ'!$K15+'Sentencias TSJ'!$L15+'Sentencias TSJ'!$M15)=0,"-",'Sentencias TSJ'!M15/('Sentencias TSJ'!$K15+'Sentencias TSJ'!$L15+'Sentencias TSJ'!$M15))</f>
        <v>4.2553191489361701E-2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0.88967468175388964</v>
      </c>
      <c r="C16" s="23">
        <f>IF(('Sentencias TSJ'!$B16+'Sentencias TSJ'!$C16+'Sentencias TSJ'!$D16)=0,"-",'Sentencias TSJ'!C16/('Sentencias TSJ'!$B16+'Sentencias TSJ'!$C16+'Sentencias TSJ'!$D16))</f>
        <v>8.0622347949080617E-2</v>
      </c>
      <c r="D16" s="23">
        <f>IF(('Sentencias TSJ'!$B16+'Sentencias TSJ'!$C16+'Sentencias TSJ'!$D16)=0,"-",'Sentencias TSJ'!D16/('Sentencias TSJ'!$B16+'Sentencias TSJ'!$C16+'Sentencias TSJ'!$D16))</f>
        <v>2.9702970297029702E-2</v>
      </c>
      <c r="E16" s="23">
        <f>IF(('Sentencias TSJ'!$E16+'Sentencias TSJ'!$F16+'Sentencias TSJ'!$G16)=0,"-",'Sentencias TSJ'!E16/('Sentencias TSJ'!$E16+'Sentencias TSJ'!$F16+'Sentencias TSJ'!$G16))</f>
        <v>0.81443298969072164</v>
      </c>
      <c r="F16" s="23">
        <f>IF(('Sentencias TSJ'!$E16+'Sentencias TSJ'!$F16+'Sentencias TSJ'!$G16)=0,"-",'Sentencias TSJ'!F16/('Sentencias TSJ'!$E16+'Sentencias TSJ'!$F16+'Sentencias TSJ'!$G16))</f>
        <v>4.1237113402061855E-2</v>
      </c>
      <c r="G16" s="23">
        <f>IF(('Sentencias TSJ'!$E16+'Sentencias TSJ'!$F16+'Sentencias TSJ'!$G16)=0,"-",'Sentencias TSJ'!G16/('Sentencias TSJ'!$E16+'Sentencias TSJ'!$F16+'Sentencias TSJ'!$G16))</f>
        <v>0.14432989690721648</v>
      </c>
      <c r="H16" s="23">
        <f>IF(('Sentencias TSJ'!$H16+'Sentencias TSJ'!$I16+'Sentencias TSJ'!$J16)=0,"-",'Sentencias TSJ'!H16/('Sentencias TSJ'!$H16+'Sentencias TSJ'!$I16+'Sentencias TSJ'!$J16))</f>
        <v>0.87037037037037035</v>
      </c>
      <c r="I16" s="23">
        <f>IF(('Sentencias TSJ'!$H16+'Sentencias TSJ'!$I16+'Sentencias TSJ'!$J16)=0,"-",'Sentencias TSJ'!I16/('Sentencias TSJ'!$H16+'Sentencias TSJ'!$I16+'Sentencias TSJ'!$J16))</f>
        <v>7.407407407407407E-2</v>
      </c>
      <c r="J16" s="23">
        <f>IF(('Sentencias TSJ'!$H16+'Sentencias TSJ'!$I16+'Sentencias TSJ'!$J16)=0,"-",'Sentencias TSJ'!J16/('Sentencias TSJ'!$H16+'Sentencias TSJ'!$I16+'Sentencias TSJ'!$J16))</f>
        <v>5.5555555555555552E-2</v>
      </c>
      <c r="K16" s="23">
        <f>IF(('Sentencias TSJ'!$K16+'Sentencias TSJ'!$L16+'Sentencias TSJ'!$M16)=0,"-",'Sentencias TSJ'!K16/('Sentencias TSJ'!$K16+'Sentencias TSJ'!$L16+'Sentencias TSJ'!$M16))</f>
        <v>0.87855044074436828</v>
      </c>
      <c r="L16" s="23">
        <f>IF(('Sentencias TSJ'!$K16+'Sentencias TSJ'!$L16+'Sentencias TSJ'!$M16)=0,"-",'Sentencias TSJ'!L16/('Sentencias TSJ'!$K16+'Sentencias TSJ'!$L16+'Sentencias TSJ'!$M16))</f>
        <v>7.5416258570029385E-2</v>
      </c>
      <c r="M16" s="23">
        <f>IF(('Sentencias TSJ'!$K16+'Sentencias TSJ'!$L16+'Sentencias TSJ'!$M16)=0,"-",'Sentencias TSJ'!M16/('Sentencias TSJ'!$K16+'Sentencias TSJ'!$L16+'Sentencias TSJ'!$M16))</f>
        <v>4.6033300685602352E-2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0.8814016172506739</v>
      </c>
      <c r="C17" s="23">
        <f>IF(('Sentencias TSJ'!$B17+'Sentencias TSJ'!$C17+'Sentencias TSJ'!$D17)=0,"-",'Sentencias TSJ'!C17/('Sentencias TSJ'!$B17+'Sentencias TSJ'!$C17+'Sentencias TSJ'!$D17))</f>
        <v>5.9299191374663072E-2</v>
      </c>
      <c r="D17" s="23">
        <f>IF(('Sentencias TSJ'!$B17+'Sentencias TSJ'!$C17+'Sentencias TSJ'!$D17)=0,"-",'Sentencias TSJ'!D17/('Sentencias TSJ'!$B17+'Sentencias TSJ'!$C17+'Sentencias TSJ'!$D17))</f>
        <v>5.9299191374663072E-2</v>
      </c>
      <c r="E17" s="23">
        <f>IF(('Sentencias TSJ'!$E17+'Sentencias TSJ'!$F17+'Sentencias TSJ'!$G17)=0,"-",'Sentencias TSJ'!E17/('Sentencias TSJ'!$E17+'Sentencias TSJ'!$F17+'Sentencias TSJ'!$G17))</f>
        <v>0.8</v>
      </c>
      <c r="F17" s="23">
        <f>IF(('Sentencias TSJ'!$E17+'Sentencias TSJ'!$F17+'Sentencias TSJ'!$G17)=0,"-",'Sentencias TSJ'!F17/('Sentencias TSJ'!$E17+'Sentencias TSJ'!$F17+'Sentencias TSJ'!$G17))</f>
        <v>6.6666666666666666E-2</v>
      </c>
      <c r="G17" s="23">
        <f>IF(('Sentencias TSJ'!$E17+'Sentencias TSJ'!$F17+'Sentencias TSJ'!$G17)=0,"-",'Sentencias TSJ'!G17/('Sentencias TSJ'!$E17+'Sentencias TSJ'!$F17+'Sentencias TSJ'!$G17))</f>
        <v>0.13333333333333333</v>
      </c>
      <c r="H17" s="23">
        <f>IF(('Sentencias TSJ'!$H17+'Sentencias TSJ'!$I17+'Sentencias TSJ'!$J17)=0,"-",'Sentencias TSJ'!H17/('Sentencias TSJ'!$H17+'Sentencias TSJ'!$I17+'Sentencias TSJ'!$J17))</f>
        <v>0.8666666666666667</v>
      </c>
      <c r="I17" s="23">
        <f>IF(('Sentencias TSJ'!$H17+'Sentencias TSJ'!$I17+'Sentencias TSJ'!$J17)=0,"-",'Sentencias TSJ'!I17/('Sentencias TSJ'!$H17+'Sentencias TSJ'!$I17+'Sentencias TSJ'!$J17))</f>
        <v>2.2222222222222223E-2</v>
      </c>
      <c r="J17" s="23">
        <f>IF(('Sentencias TSJ'!$H17+'Sentencias TSJ'!$I17+'Sentencias TSJ'!$J17)=0,"-",'Sentencias TSJ'!J17/('Sentencias TSJ'!$H17+'Sentencias TSJ'!$I17+'Sentencias TSJ'!$J17))</f>
        <v>0.1111111111111111</v>
      </c>
      <c r="K17" s="23">
        <f>IF(('Sentencias TSJ'!$K17+'Sentencias TSJ'!$L17+'Sentencias TSJ'!$M17)=0,"-",'Sentencias TSJ'!K17/('Sentencias TSJ'!$K17+'Sentencias TSJ'!$L17+'Sentencias TSJ'!$M17))</f>
        <v>0.87954545454545452</v>
      </c>
      <c r="L17" s="23">
        <f>IF(('Sentencias TSJ'!$K17+'Sentencias TSJ'!$L17+'Sentencias TSJ'!$M17)=0,"-",'Sentencias TSJ'!L17/('Sentencias TSJ'!$K17+'Sentencias TSJ'!$L17+'Sentencias TSJ'!$M17))</f>
        <v>5.4545454545454543E-2</v>
      </c>
      <c r="M17" s="23">
        <f>IF(('Sentencias TSJ'!$K17+'Sentencias TSJ'!$L17+'Sentencias TSJ'!$M17)=0,"-",'Sentencias TSJ'!M17/('Sentencias TSJ'!$K17+'Sentencias TSJ'!$L17+'Sentencias TSJ'!$M17))</f>
        <v>6.5909090909090903E-2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0.84210526315789469</v>
      </c>
      <c r="C18" s="23">
        <f>IF(('Sentencias TSJ'!$B18+'Sentencias TSJ'!$C18+'Sentencias TSJ'!$D18)=0,"-",'Sentencias TSJ'!C18/('Sentencias TSJ'!$B18+'Sentencias TSJ'!$C18+'Sentencias TSJ'!$D18))</f>
        <v>5.2631578947368418E-2</v>
      </c>
      <c r="D18" s="23">
        <f>IF(('Sentencias TSJ'!$B18+'Sentencias TSJ'!$C18+'Sentencias TSJ'!$D18)=0,"-",'Sentencias TSJ'!D18/('Sentencias TSJ'!$B18+'Sentencias TSJ'!$C18+'Sentencias TSJ'!$D18))</f>
        <v>0.10526315789473684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 t="str">
        <f>IF(('Sentencias TSJ'!$H18+'Sentencias TSJ'!$I18+'Sentencias TSJ'!$J18)=0,"-",'Sentencias TSJ'!H18/('Sentencias TSJ'!$H18+'Sentencias TSJ'!$I18+'Sentencias TSJ'!$J18))</f>
        <v>-</v>
      </c>
      <c r="I18" s="23" t="str">
        <f>IF(('Sentencias TSJ'!$H18+'Sentencias TSJ'!$I18+'Sentencias TSJ'!$J18)=0,"-",'Sentencias TSJ'!I18/('Sentencias TSJ'!$H18+'Sentencias TSJ'!$I18+'Sentencias TSJ'!$J18))</f>
        <v>-</v>
      </c>
      <c r="J18" s="23" t="str">
        <f>IF(('Sentencias TSJ'!$H18+'Sentencias TSJ'!$I18+'Sentencias TSJ'!$J18)=0,"-",'Sentencias TSJ'!J18/('Sentencias TSJ'!$H18+'Sentencias TSJ'!$I18+'Sentencias TSJ'!$J18))</f>
        <v>-</v>
      </c>
      <c r="K18" s="23">
        <f>IF(('Sentencias TSJ'!$K18+'Sentencias TSJ'!$L18+'Sentencias TSJ'!$M18)=0,"-",'Sentencias TSJ'!K18/('Sentencias TSJ'!$K18+'Sentencias TSJ'!$L18+'Sentencias TSJ'!$M18))</f>
        <v>0.84210526315789469</v>
      </c>
      <c r="L18" s="23">
        <f>IF(('Sentencias TSJ'!$K18+'Sentencias TSJ'!$L18+'Sentencias TSJ'!$M18)=0,"-",'Sentencias TSJ'!L18/('Sentencias TSJ'!$K18+'Sentencias TSJ'!$L18+'Sentencias TSJ'!$M18))</f>
        <v>5.2631578947368418E-2</v>
      </c>
      <c r="M18" s="23">
        <f>IF(('Sentencias TSJ'!$K18+'Sentencias TSJ'!$L18+'Sentencias TSJ'!$M18)=0,"-",'Sentencias TSJ'!M18/('Sentencias TSJ'!$K18+'Sentencias TSJ'!$L18+'Sentencias TSJ'!$M18))</f>
        <v>0.10526315789473684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0.87209302325581395</v>
      </c>
      <c r="C19" s="23">
        <f>IF(('Sentencias TSJ'!$B19+'Sentencias TSJ'!$C19+'Sentencias TSJ'!$D19)=0,"-",'Sentencias TSJ'!C19/('Sentencias TSJ'!$B19+'Sentencias TSJ'!$C19+'Sentencias TSJ'!$D19))</f>
        <v>6.9767441860465115E-2</v>
      </c>
      <c r="D19" s="23">
        <f>IF(('Sentencias TSJ'!$B19+'Sentencias TSJ'!$C19+'Sentencias TSJ'!$D19)=0,"-",'Sentencias TSJ'!D19/('Sentencias TSJ'!$B19+'Sentencias TSJ'!$C19+'Sentencias TSJ'!$D19))</f>
        <v>5.8139534883720929E-2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0.7857142857142857</v>
      </c>
      <c r="I19" s="23">
        <f>IF(('Sentencias TSJ'!$H19+'Sentencias TSJ'!$I19+'Sentencias TSJ'!$J19)=0,"-",'Sentencias TSJ'!I19/('Sentencias TSJ'!$H19+'Sentencias TSJ'!$I19+'Sentencias TSJ'!$J19))</f>
        <v>0.21428571428571427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0.86138613861386137</v>
      </c>
      <c r="L19" s="23">
        <f>IF(('Sentencias TSJ'!$K19+'Sentencias TSJ'!$L19+'Sentencias TSJ'!$M19)=0,"-",'Sentencias TSJ'!L19/('Sentencias TSJ'!$K19+'Sentencias TSJ'!$L19+'Sentencias TSJ'!$M19))</f>
        <v>8.9108910891089105E-2</v>
      </c>
      <c r="M19" s="23">
        <f>IF(('Sentencias TSJ'!$K19+'Sentencias TSJ'!$L19+'Sentencias TSJ'!$M19)=0,"-",'Sentencias TSJ'!M19/('Sentencias TSJ'!$K19+'Sentencias TSJ'!$L19+'Sentencias TSJ'!$M19))</f>
        <v>4.9504950495049507E-2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0.89890109890109893</v>
      </c>
      <c r="C20" s="23">
        <f>IF(('Sentencias TSJ'!$B20+'Sentencias TSJ'!$C20+'Sentencias TSJ'!$D20)=0,"-",'Sentencias TSJ'!C20/('Sentencias TSJ'!$B20+'Sentencias TSJ'!$C20+'Sentencias TSJ'!$D20))</f>
        <v>4.8351648351648353E-2</v>
      </c>
      <c r="D20" s="23">
        <f>IF(('Sentencias TSJ'!$B20+'Sentencias TSJ'!$C20+'Sentencias TSJ'!$D20)=0,"-",'Sentencias TSJ'!D20/('Sentencias TSJ'!$B20+'Sentencias TSJ'!$C20+'Sentencias TSJ'!$D20))</f>
        <v>5.2747252747252747E-2</v>
      </c>
      <c r="E20" s="23">
        <f>IF(('Sentencias TSJ'!$E20+'Sentencias TSJ'!$F20+'Sentencias TSJ'!$G20)=0,"-",'Sentencias TSJ'!E20/('Sentencias TSJ'!$E20+'Sentencias TSJ'!$F20+'Sentencias TSJ'!$G20))</f>
        <v>0.875</v>
      </c>
      <c r="F20" s="23">
        <f>IF(('Sentencias TSJ'!$E20+'Sentencias TSJ'!$F20+'Sentencias TSJ'!$G20)=0,"-",'Sentencias TSJ'!F20/('Sentencias TSJ'!$E20+'Sentencias TSJ'!$F20+'Sentencias TSJ'!$G20))</f>
        <v>0</v>
      </c>
      <c r="G20" s="23">
        <f>IF(('Sentencias TSJ'!$E20+'Sentencias TSJ'!$F20+'Sentencias TSJ'!$G20)=0,"-",'Sentencias TSJ'!G20/('Sentencias TSJ'!$E20+'Sentencias TSJ'!$F20+'Sentencias TSJ'!$G20))</f>
        <v>0.125</v>
      </c>
      <c r="H20" s="23">
        <f>IF(('Sentencias TSJ'!$H20+'Sentencias TSJ'!$I20+'Sentencias TSJ'!$J20)=0,"-",'Sentencias TSJ'!H20/('Sentencias TSJ'!$H20+'Sentencias TSJ'!$I20+'Sentencias TSJ'!$J20))</f>
        <v>0.82894736842105265</v>
      </c>
      <c r="I20" s="23">
        <f>IF(('Sentencias TSJ'!$H20+'Sentencias TSJ'!$I20+'Sentencias TSJ'!$J20)=0,"-",'Sentencias TSJ'!I20/('Sentencias TSJ'!$H20+'Sentencias TSJ'!$I20+'Sentencias TSJ'!$J20))</f>
        <v>2.6315789473684209E-2</v>
      </c>
      <c r="J20" s="23">
        <f>IF(('Sentencias TSJ'!$H20+'Sentencias TSJ'!$I20+'Sentencias TSJ'!$J20)=0,"-",'Sentencias TSJ'!J20/('Sentencias TSJ'!$H20+'Sentencias TSJ'!$I20+'Sentencias TSJ'!$J20))</f>
        <v>0.14473684210526316</v>
      </c>
      <c r="K20" s="23">
        <f>IF(('Sentencias TSJ'!$K20+'Sentencias TSJ'!$L20+'Sentencias TSJ'!$M20)=0,"-",'Sentencias TSJ'!K20/('Sentencias TSJ'!$K20+'Sentencias TSJ'!$L20+'Sentencias TSJ'!$M20))</f>
        <v>0.88828828828828832</v>
      </c>
      <c r="L20" s="23">
        <f>IF(('Sentencias TSJ'!$K20+'Sentencias TSJ'!$L20+'Sentencias TSJ'!$M20)=0,"-",'Sentencias TSJ'!L20/('Sentencias TSJ'!$K20+'Sentencias TSJ'!$L20+'Sentencias TSJ'!$M20))</f>
        <v>4.3243243243243246E-2</v>
      </c>
      <c r="M20" s="23">
        <f>IF(('Sentencias TSJ'!$K20+'Sentencias TSJ'!$L20+'Sentencias TSJ'!$M20)=0,"-",'Sentencias TSJ'!M20/('Sentencias TSJ'!$K20+'Sentencias TSJ'!$L20+'Sentencias TSJ'!$M20))</f>
        <v>6.8468468468468463E-2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0.85576923076923073</v>
      </c>
      <c r="C21" s="23">
        <f>IF(('Sentencias TSJ'!$B21+'Sentencias TSJ'!$C21+'Sentencias TSJ'!$D21)=0,"-",'Sentencias TSJ'!C21/('Sentencias TSJ'!$B21+'Sentencias TSJ'!$C21+'Sentencias TSJ'!$D21))</f>
        <v>4.807692307692308E-2</v>
      </c>
      <c r="D21" s="23">
        <f>IF(('Sentencias TSJ'!$B21+'Sentencias TSJ'!$C21+'Sentencias TSJ'!$D21)=0,"-",'Sentencias TSJ'!D21/('Sentencias TSJ'!$B21+'Sentencias TSJ'!$C21+'Sentencias TSJ'!$D21))</f>
        <v>9.6153846153846159E-2</v>
      </c>
      <c r="E21" s="23">
        <f>IF(('Sentencias TSJ'!$E21+'Sentencias TSJ'!$F21+'Sentencias TSJ'!$G21)=0,"-",'Sentencias TSJ'!E21/('Sentencias TSJ'!$E21+'Sentencias TSJ'!$F21+'Sentencias TSJ'!$G21))</f>
        <v>0.6875</v>
      </c>
      <c r="F21" s="23">
        <f>IF(('Sentencias TSJ'!$E21+'Sentencias TSJ'!$F21+'Sentencias TSJ'!$G21)=0,"-",'Sentencias TSJ'!F21/('Sentencias TSJ'!$E21+'Sentencias TSJ'!$F21+'Sentencias TSJ'!$G21))</f>
        <v>0.1875</v>
      </c>
      <c r="G21" s="23">
        <f>IF(('Sentencias TSJ'!$E21+'Sentencias TSJ'!$F21+'Sentencias TSJ'!$G21)=0,"-",'Sentencias TSJ'!G21/('Sentencias TSJ'!$E21+'Sentencias TSJ'!$F21+'Sentencias TSJ'!$G21))</f>
        <v>0.125</v>
      </c>
      <c r="H21" s="23">
        <f>IF(('Sentencias TSJ'!$H21+'Sentencias TSJ'!$I21+'Sentencias TSJ'!$J21)=0,"-",'Sentencias TSJ'!H21/('Sentencias TSJ'!$H21+'Sentencias TSJ'!$I21+'Sentencias TSJ'!$J21))</f>
        <v>0.73333333333333328</v>
      </c>
      <c r="I21" s="23">
        <f>IF(('Sentencias TSJ'!$H21+'Sentencias TSJ'!$I21+'Sentencias TSJ'!$J21)=0,"-",'Sentencias TSJ'!I21/('Sentencias TSJ'!$H21+'Sentencias TSJ'!$I21+'Sentencias TSJ'!$J21))</f>
        <v>6.6666666666666666E-2</v>
      </c>
      <c r="J21" s="23">
        <f>IF(('Sentencias TSJ'!$H21+'Sentencias TSJ'!$I21+'Sentencias TSJ'!$J21)=0,"-",'Sentencias TSJ'!J21/('Sentencias TSJ'!$H21+'Sentencias TSJ'!$I21+'Sentencias TSJ'!$J21))</f>
        <v>0.2</v>
      </c>
      <c r="K21" s="23">
        <f>IF(('Sentencias TSJ'!$K21+'Sentencias TSJ'!$L21+'Sentencias TSJ'!$M21)=0,"-",'Sentencias TSJ'!K21/('Sentencias TSJ'!$K21+'Sentencias TSJ'!$L21+'Sentencias TSJ'!$M21))</f>
        <v>0.81617647058823528</v>
      </c>
      <c r="L21" s="23">
        <f>IF(('Sentencias TSJ'!$K21+'Sentencias TSJ'!$L21+'Sentencias TSJ'!$M21)=0,"-",'Sentencias TSJ'!L21/('Sentencias TSJ'!$K21+'Sentencias TSJ'!$L21+'Sentencias TSJ'!$M21))</f>
        <v>6.6176470588235295E-2</v>
      </c>
      <c r="M21" s="23">
        <f>IF(('Sentencias TSJ'!$K21+'Sentencias TSJ'!$L21+'Sentencias TSJ'!$M21)=0,"-",'Sentencias TSJ'!M21/('Sentencias TSJ'!$K21+'Sentencias TSJ'!$L21+'Sentencias TSJ'!$M21))</f>
        <v>0.11764705882352941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0.75</v>
      </c>
      <c r="C22" s="23">
        <f>IF(('Sentencias TSJ'!$B22+'Sentencias TSJ'!$C22+'Sentencias TSJ'!$D22)=0,"-",'Sentencias TSJ'!C22/('Sentencias TSJ'!$B22+'Sentencias TSJ'!$C22+'Sentencias TSJ'!$D22))</f>
        <v>8.3333333333333329E-2</v>
      </c>
      <c r="D22" s="23">
        <f>IF(('Sentencias TSJ'!$B22+'Sentencias TSJ'!$C22+'Sentencias TSJ'!$D22)=0,"-",'Sentencias TSJ'!D22/('Sentencias TSJ'!$B22+'Sentencias TSJ'!$C22+'Sentencias TSJ'!$D22))</f>
        <v>0.16666666666666666</v>
      </c>
      <c r="E22" s="23" t="str">
        <f>IF(('Sentencias TSJ'!$E22+'Sentencias TSJ'!$F22+'Sentencias TSJ'!$G22)=0,"-",'Sentencias TSJ'!E22/('Sentencias TSJ'!$E22+'Sentencias TSJ'!$F22+'Sentencias TSJ'!$G22))</f>
        <v>-</v>
      </c>
      <c r="F22" s="23" t="str">
        <f>IF(('Sentencias TSJ'!$E22+'Sentencias TSJ'!$F22+'Sentencias TSJ'!$G22)=0,"-",'Sentencias TSJ'!F22/('Sentencias TSJ'!$E22+'Sentencias TSJ'!$F22+'Sentencias TSJ'!$G22))</f>
        <v>-</v>
      </c>
      <c r="G22" s="23" t="str">
        <f>IF(('Sentencias TSJ'!$E22+'Sentencias TSJ'!$F22+'Sentencias TSJ'!$G22)=0,"-",'Sentencias TSJ'!G22/('Sentencias TSJ'!$E22+'Sentencias TSJ'!$F22+'Sentencias TSJ'!$G22))</f>
        <v>-</v>
      </c>
      <c r="H22" s="23" t="str">
        <f>IF(('Sentencias TSJ'!$H22+'Sentencias TSJ'!$I22+'Sentencias TSJ'!$J22)=0,"-",'Sentencias TSJ'!H22/('Sentencias TSJ'!$H22+'Sentencias TSJ'!$I22+'Sentencias TSJ'!$J22))</f>
        <v>-</v>
      </c>
      <c r="I22" s="23" t="str">
        <f>IF(('Sentencias TSJ'!$H22+'Sentencias TSJ'!$I22+'Sentencias TSJ'!$J22)=0,"-",'Sentencias TSJ'!I22/('Sentencias TSJ'!$H22+'Sentencias TSJ'!$I22+'Sentencias TSJ'!$J22))</f>
        <v>-</v>
      </c>
      <c r="J22" s="23" t="str">
        <f>IF(('Sentencias TSJ'!$H22+'Sentencias TSJ'!$I22+'Sentencias TSJ'!$J22)=0,"-",'Sentencias TSJ'!J22/('Sentencias TSJ'!$H22+'Sentencias TSJ'!$I22+'Sentencias TSJ'!$J22))</f>
        <v>-</v>
      </c>
      <c r="K22" s="23">
        <f>IF(('Sentencias TSJ'!$K22+'Sentencias TSJ'!$L22+'Sentencias TSJ'!$M22)=0,"-",'Sentencias TSJ'!K22/('Sentencias TSJ'!$K22+'Sentencias TSJ'!$L22+'Sentencias TSJ'!$M22))</f>
        <v>0.75</v>
      </c>
      <c r="L22" s="23">
        <f>IF(('Sentencias TSJ'!$K22+'Sentencias TSJ'!$L22+'Sentencias TSJ'!$M22)=0,"-",'Sentencias TSJ'!L22/('Sentencias TSJ'!$K22+'Sentencias TSJ'!$L22+'Sentencias TSJ'!$M22))</f>
        <v>8.3333333333333329E-2</v>
      </c>
      <c r="M22" s="23">
        <f>IF(('Sentencias TSJ'!$K22+'Sentencias TSJ'!$L22+'Sentencias TSJ'!$M22)=0,"-",'Sentencias TSJ'!M22/('Sentencias TSJ'!$K22+'Sentencias TSJ'!$L22+'Sentencias TSJ'!$M22))</f>
        <v>0.16666666666666666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0.8651685393258427</v>
      </c>
      <c r="C23" s="23">
        <f>IF(('Sentencias TSJ'!$B23+'Sentencias TSJ'!$C23+'Sentencias TSJ'!$D23)=0,"-",'Sentencias TSJ'!C23/('Sentencias TSJ'!$B23+'Sentencias TSJ'!$C23+'Sentencias TSJ'!$D23))</f>
        <v>7.8651685393258425E-2</v>
      </c>
      <c r="D23" s="23">
        <f>IF(('Sentencias TSJ'!$B23+'Sentencias TSJ'!$C23+'Sentencias TSJ'!$D23)=0,"-",'Sentencias TSJ'!D23/('Sentencias TSJ'!$B23+'Sentencias TSJ'!$C23+'Sentencias TSJ'!$D23))</f>
        <v>5.6179775280898875E-2</v>
      </c>
      <c r="E23" s="23">
        <f>IF(('Sentencias TSJ'!$E23+'Sentencias TSJ'!$F23+'Sentencias TSJ'!$G23)=0,"-",'Sentencias TSJ'!E23/('Sentencias TSJ'!$E23+'Sentencias TSJ'!$F23+'Sentencias TSJ'!$G23))</f>
        <v>0.8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0.2</v>
      </c>
      <c r="H23" s="23">
        <f>IF(('Sentencias TSJ'!$H23+'Sentencias TSJ'!$I23+'Sentencias TSJ'!$J23)=0,"-",'Sentencias TSJ'!H23/('Sentencias TSJ'!$H23+'Sentencias TSJ'!$I23+'Sentencias TSJ'!$J23))</f>
        <v>0.6</v>
      </c>
      <c r="I23" s="23">
        <f>IF(('Sentencias TSJ'!$H23+'Sentencias TSJ'!$I23+'Sentencias TSJ'!$J23)=0,"-",'Sentencias TSJ'!I23/('Sentencias TSJ'!$H23+'Sentencias TSJ'!$I23+'Sentencias TSJ'!$J23))</f>
        <v>0.1</v>
      </c>
      <c r="J23" s="23">
        <f>IF(('Sentencias TSJ'!$H23+'Sentencias TSJ'!$I23+'Sentencias TSJ'!$J23)=0,"-",'Sentencias TSJ'!J23/('Sentencias TSJ'!$H23+'Sentencias TSJ'!$I23+'Sentencias TSJ'!$J23))</f>
        <v>0.3</v>
      </c>
      <c r="K23" s="23">
        <f>IF(('Sentencias TSJ'!$K23+'Sentencias TSJ'!$L23+'Sentencias TSJ'!$M23)=0,"-",'Sentencias TSJ'!K23/('Sentencias TSJ'!$K23+'Sentencias TSJ'!$L23+'Sentencias TSJ'!$M23))</f>
        <v>0.83653846153846156</v>
      </c>
      <c r="L23" s="23">
        <f>IF(('Sentencias TSJ'!$K23+'Sentencias TSJ'!$L23+'Sentencias TSJ'!$M23)=0,"-",'Sentencias TSJ'!L23/('Sentencias TSJ'!$K23+'Sentencias TSJ'!$L23+'Sentencias TSJ'!$M23))</f>
        <v>7.6923076923076927E-2</v>
      </c>
      <c r="M23" s="23">
        <f>IF(('Sentencias TSJ'!$K23+'Sentencias TSJ'!$L23+'Sentencias TSJ'!$M23)=0,"-",'Sentencias TSJ'!M23/('Sentencias TSJ'!$K23+'Sentencias TSJ'!$L23+'Sentencias TSJ'!$M23))</f>
        <v>8.6538461538461536E-2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0.81818181818181823</v>
      </c>
      <c r="C24" s="23">
        <f>IF(('Sentencias TSJ'!$B24+'Sentencias TSJ'!$C24+'Sentencias TSJ'!$D24)=0,"-",'Sentencias TSJ'!C24/('Sentencias TSJ'!$B24+'Sentencias TSJ'!$C24+'Sentencias TSJ'!$D24))</f>
        <v>9.0909090909090912E-2</v>
      </c>
      <c r="D24" s="23">
        <f>IF(('Sentencias TSJ'!$B24+'Sentencias TSJ'!$C24+'Sentencias TSJ'!$D24)=0,"-",'Sentencias TSJ'!D24/('Sentencias TSJ'!$B24+'Sentencias TSJ'!$C24+'Sentencias TSJ'!$D24))</f>
        <v>9.0909090909090912E-2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0.8666666666666667</v>
      </c>
      <c r="L24" s="23">
        <f>IF(('Sentencias TSJ'!$K24+'Sentencias TSJ'!$L24+'Sentencias TSJ'!$M24)=0,"-",'Sentencias TSJ'!L24/('Sentencias TSJ'!$K24+'Sentencias TSJ'!$L24+'Sentencias TSJ'!$M24))</f>
        <v>6.6666666666666666E-2</v>
      </c>
      <c r="M24" s="23">
        <f>IF(('Sentencias TSJ'!$K24+'Sentencias TSJ'!$L24+'Sentencias TSJ'!$M24)=0,"-",'Sentencias TSJ'!M24/('Sentencias TSJ'!$K24+'Sentencias TSJ'!$L24+'Sentencias TSJ'!$M24))</f>
        <v>6.6666666666666666E-2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0.87766666666666671</v>
      </c>
      <c r="C25" s="7">
        <f>IF(('Sentencias TSJ'!$B25+'Sentencias TSJ'!$C25+'Sentencias TSJ'!$D25)=0,"-",'Sentencias TSJ'!C25/('Sentencias TSJ'!$B25+'Sentencias TSJ'!$C25+'Sentencias TSJ'!$D25))</f>
        <v>7.0333333333333331E-2</v>
      </c>
      <c r="D25" s="7">
        <f>IF(('Sentencias TSJ'!$B25+'Sentencias TSJ'!$C25+'Sentencias TSJ'!$D25)=0,"-",'Sentencias TSJ'!D25/('Sentencias TSJ'!$B25+'Sentencias TSJ'!$C25+'Sentencias TSJ'!$D25))</f>
        <v>5.1999999999999998E-2</v>
      </c>
      <c r="E25" s="7">
        <f>IF(('Sentencias TSJ'!$E25+'Sentencias TSJ'!$F25+'Sentencias TSJ'!$G25)=0,"-",'Sentencias TSJ'!E25/('Sentencias TSJ'!$E25+'Sentencias TSJ'!$F25+'Sentencias TSJ'!$G25))</f>
        <v>0.79024390243902443</v>
      </c>
      <c r="F25" s="7">
        <f>IF(('Sentencias TSJ'!$E25+'Sentencias TSJ'!$F25+'Sentencias TSJ'!$G25)=0,"-",'Sentencias TSJ'!F25/('Sentencias TSJ'!$E25+'Sentencias TSJ'!$F25+'Sentencias TSJ'!$G25))</f>
        <v>9.7560975609756101E-2</v>
      </c>
      <c r="G25" s="7">
        <f>IF(('Sentencias TSJ'!$E25+'Sentencias TSJ'!$F25+'Sentencias TSJ'!$G25)=0,"-",'Sentencias TSJ'!G25/('Sentencias TSJ'!$E25+'Sentencias TSJ'!$F25+'Sentencias TSJ'!$G25))</f>
        <v>0.11219512195121951</v>
      </c>
      <c r="H25" s="7">
        <f>IF(('Sentencias TSJ'!$H25+'Sentencias TSJ'!$I25+'Sentencias TSJ'!$J25)=0,"-",'Sentencias TSJ'!H25/('Sentencias TSJ'!$H25+'Sentencias TSJ'!$I25+'Sentencias TSJ'!$J25))</f>
        <v>0.85288640595903165</v>
      </c>
      <c r="I25" s="7">
        <f>IF(('Sentencias TSJ'!$H25+'Sentencias TSJ'!$I25+'Sentencias TSJ'!$J25)=0,"-",'Sentencias TSJ'!I25/('Sentencias TSJ'!$H25+'Sentencias TSJ'!$I25+'Sentencias TSJ'!$J25))</f>
        <v>5.7728119180633149E-2</v>
      </c>
      <c r="J25" s="7">
        <f>IF(('Sentencias TSJ'!$H25+'Sentencias TSJ'!$I25+'Sentencias TSJ'!$J25)=0,"-",'Sentencias TSJ'!J25/('Sentencias TSJ'!$H25+'Sentencias TSJ'!$I25+'Sentencias TSJ'!$J25))</f>
        <v>8.9385474860335198E-2</v>
      </c>
      <c r="K25" s="7">
        <f>IF(('Sentencias TSJ'!$K25+'Sentencias TSJ'!$L25+'Sentencias TSJ'!$M25)=0,"-",'Sentencias TSJ'!K25/('Sentencias TSJ'!$K25+'Sentencias TSJ'!$L25+'Sentencias TSJ'!$M25))</f>
        <v>0.86964618249534453</v>
      </c>
      <c r="L25" s="7">
        <f>IF(('Sentencias TSJ'!$K25+'Sentencias TSJ'!$L25+'Sentencias TSJ'!$M25)=0,"-",'Sentencias TSJ'!L25/('Sentencias TSJ'!$K25+'Sentencias TSJ'!$L25+'Sentencias TSJ'!$M25))</f>
        <v>6.9699388135142329E-2</v>
      </c>
      <c r="M25" s="7">
        <f>IF(('Sentencias TSJ'!$K25+'Sentencias TSJ'!$L25+'Sentencias TSJ'!$M25)=0,"-",'Sentencias TSJ'!M25/('Sentencias TSJ'!$K25+'Sentencias TSJ'!$L25+'Sentencias TSJ'!$M25))</f>
        <v>6.0654429369513166E-2</v>
      </c>
    </row>
    <row r="28" spans="1:13" x14ac:dyDescent="0.25">
      <c r="A28" s="40" t="s">
        <v>1</v>
      </c>
      <c r="B28" s="37" t="s">
        <v>33</v>
      </c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24" customHeight="1" x14ac:dyDescent="0.25">
      <c r="A29" s="39"/>
      <c r="B29" s="40" t="s">
        <v>30</v>
      </c>
      <c r="C29" s="41"/>
      <c r="D29" s="41"/>
      <c r="E29" s="40" t="s">
        <v>31</v>
      </c>
      <c r="F29" s="41"/>
      <c r="G29" s="41"/>
      <c r="H29" s="40" t="s">
        <v>32</v>
      </c>
      <c r="I29" s="41"/>
      <c r="J29" s="41"/>
      <c r="K29" s="40" t="s">
        <v>2</v>
      </c>
      <c r="L29" s="41"/>
      <c r="M29" s="41"/>
    </row>
    <row r="30" spans="1:13" ht="51" x14ac:dyDescent="0.25">
      <c r="A30" s="3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0.83333333333333337</v>
      </c>
      <c r="C31" s="23">
        <f>IF(('Sentencias TSJ'!$B32+'Sentencias TSJ'!$C32+'Sentencias TSJ'!$D32)=0,"-",'Sentencias TSJ'!C32/('Sentencias TSJ'!$B32+'Sentencias TSJ'!$C32+'Sentencias TSJ'!$D32))</f>
        <v>6.6666666666666666E-2</v>
      </c>
      <c r="D31" s="23">
        <f>IF(('Sentencias TSJ'!$B32+'Sentencias TSJ'!$C32+'Sentencias TSJ'!$D32)=0,"-",'Sentencias TSJ'!D32/('Sentencias TSJ'!$B32+'Sentencias TSJ'!$C32+'Sentencias TSJ'!$D32))</f>
        <v>0.1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0.6</v>
      </c>
      <c r="I31" s="23">
        <f>IF(('Sentencias TSJ'!$H32+'Sentencias TSJ'!$I32+'Sentencias TSJ'!$J32)=0,"-",'Sentencias TSJ'!I32/('Sentencias TSJ'!$H32+'Sentencias TSJ'!$I32+'Sentencias TSJ'!$J32))</f>
        <v>0.2</v>
      </c>
      <c r="J31" s="23">
        <f>IF(('Sentencias TSJ'!$H32+'Sentencias TSJ'!$I32+'Sentencias TSJ'!$J32)=0,"-",'Sentencias TSJ'!J32/('Sentencias TSJ'!$H32+'Sentencias TSJ'!$I32+'Sentencias TSJ'!$J32))</f>
        <v>0.2</v>
      </c>
      <c r="K31" s="23">
        <f>IF(('Sentencias TSJ'!$K32+'Sentencias TSJ'!$L32+'Sentencias TSJ'!$M32)=0,"-",'Sentencias TSJ'!K32/('Sentencias TSJ'!$K32+'Sentencias TSJ'!$L32+'Sentencias TSJ'!$M32))</f>
        <v>0.81081081081081086</v>
      </c>
      <c r="L31" s="23">
        <f>IF(('Sentencias TSJ'!$K32+'Sentencias TSJ'!$L32+'Sentencias TSJ'!$M32)=0,"-",'Sentencias TSJ'!L32/('Sentencias TSJ'!$K32+'Sentencias TSJ'!$L32+'Sentencias TSJ'!$M32))</f>
        <v>8.1081081081081086E-2</v>
      </c>
      <c r="M31" s="23">
        <f>IF(('Sentencias TSJ'!$K32+'Sentencias TSJ'!$L32+'Sentencias TSJ'!$M32)=0,"-",'Sentencias TSJ'!M32/('Sentencias TSJ'!$K32+'Sentencias TSJ'!$L32+'Sentencias TSJ'!$M32))</f>
        <v>0.10810810810810811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0.125</v>
      </c>
      <c r="I32" s="23">
        <f>IF(('Sentencias TSJ'!$H33+'Sentencias TSJ'!$I33+'Sentencias TSJ'!$J33)=0,"-",'Sentencias TSJ'!I33/('Sentencias TSJ'!$H33+'Sentencias TSJ'!$I33+'Sentencias TSJ'!$J33))</f>
        <v>0.125</v>
      </c>
      <c r="J32" s="23">
        <f>IF(('Sentencias TSJ'!$H33+'Sentencias TSJ'!$I33+'Sentencias TSJ'!$J33)=0,"-",'Sentencias TSJ'!J33/('Sentencias TSJ'!$H33+'Sentencias TSJ'!$I33+'Sentencias TSJ'!$J33))</f>
        <v>0.75</v>
      </c>
      <c r="K32" s="23">
        <f>IF(('Sentencias TSJ'!$K33+'Sentencias TSJ'!$L33+'Sentencias TSJ'!$M33)=0,"-",'Sentencias TSJ'!K33/('Sentencias TSJ'!$K33+'Sentencias TSJ'!$L33+'Sentencias TSJ'!$M33))</f>
        <v>0.61111111111111116</v>
      </c>
      <c r="L32" s="23">
        <f>IF(('Sentencias TSJ'!$K33+'Sentencias TSJ'!$L33+'Sentencias TSJ'!$M33)=0,"-",'Sentencias TSJ'!L33/('Sentencias TSJ'!$K33+'Sentencias TSJ'!$L33+'Sentencias TSJ'!$M33))</f>
        <v>5.5555555555555552E-2</v>
      </c>
      <c r="M32" s="23">
        <f>IF(('Sentencias TSJ'!$K33+'Sentencias TSJ'!$L33+'Sentencias TSJ'!$M33)=0,"-",'Sentencias TSJ'!M33/('Sentencias TSJ'!$K33+'Sentencias TSJ'!$L33+'Sentencias TSJ'!$M33))</f>
        <v>0.33333333333333331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0.83333333333333337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0.16666666666666666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0.8571428571428571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0.14285714285714285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0.69230769230769229</v>
      </c>
      <c r="C34" s="23">
        <f>IF(('Sentencias TSJ'!$B35+'Sentencias TSJ'!$C35+'Sentencias TSJ'!$D35)=0,"-",'Sentencias TSJ'!C35/('Sentencias TSJ'!$B35+'Sentencias TSJ'!$C35+'Sentencias TSJ'!$D35))</f>
        <v>0</v>
      </c>
      <c r="D34" s="23">
        <f>IF(('Sentencias TSJ'!$B35+'Sentencias TSJ'!$C35+'Sentencias TSJ'!$D35)=0,"-",'Sentencias TSJ'!D35/('Sentencias TSJ'!$B35+'Sentencias TSJ'!$C35+'Sentencias TSJ'!$D35))</f>
        <v>0.30769230769230771</v>
      </c>
      <c r="E34" s="23">
        <f>IF(('Sentencias TSJ'!$E35+'Sentencias TSJ'!$F35+'Sentencias TSJ'!$G35)=0,"-",'Sentencias TSJ'!E35/('Sentencias TSJ'!$E35+'Sentencias TSJ'!$F35+'Sentencias TSJ'!$G35))</f>
        <v>0.5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0.5</v>
      </c>
      <c r="H34" s="23" t="str">
        <f>IF(('Sentencias TSJ'!$H35+'Sentencias TSJ'!$I35+'Sentencias TSJ'!$J35)=0,"-",'Sentencias TSJ'!H35/('Sentencias TSJ'!$H35+'Sentencias TSJ'!$I35+'Sentencias TSJ'!$J35))</f>
        <v>-</v>
      </c>
      <c r="I34" s="23" t="str">
        <f>IF(('Sentencias TSJ'!$H35+'Sentencias TSJ'!$I35+'Sentencias TSJ'!$J35)=0,"-",'Sentencias TSJ'!I35/('Sentencias TSJ'!$H35+'Sentencias TSJ'!$I35+'Sentencias TSJ'!$J35))</f>
        <v>-</v>
      </c>
      <c r="J34" s="23" t="str">
        <f>IF(('Sentencias TSJ'!$H35+'Sentencias TSJ'!$I35+'Sentencias TSJ'!$J35)=0,"-",'Sentencias TSJ'!J35/('Sentencias TSJ'!$H35+'Sentencias TSJ'!$I35+'Sentencias TSJ'!$J35))</f>
        <v>-</v>
      </c>
      <c r="K34" s="23">
        <f>IF(('Sentencias TSJ'!$K35+'Sentencias TSJ'!$L35+'Sentencias TSJ'!$M35)=0,"-",'Sentencias TSJ'!K35/('Sentencias TSJ'!$K35+'Sentencias TSJ'!$L35+'Sentencias TSJ'!$M35))</f>
        <v>0.66666666666666663</v>
      </c>
      <c r="L34" s="23">
        <f>IF(('Sentencias TSJ'!$K35+'Sentencias TSJ'!$L35+'Sentencias TSJ'!$M35)=0,"-",'Sentencias TSJ'!L35/('Sentencias TSJ'!$K35+'Sentencias TSJ'!$L35+'Sentencias TSJ'!$M35))</f>
        <v>0</v>
      </c>
      <c r="M34" s="23">
        <f>IF(('Sentencias TSJ'!$K35+'Sentencias TSJ'!$L35+'Sentencias TSJ'!$M35)=0,"-",'Sentencias TSJ'!M35/('Sentencias TSJ'!$K35+'Sentencias TSJ'!$L35+'Sentencias TSJ'!$M35))</f>
        <v>0.33333333333333331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0.76923076923076927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0.23076923076923078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 t="str">
        <f>IF(('Sentencias TSJ'!$H36+'Sentencias TSJ'!$I36+'Sentencias TSJ'!$J36)=0,"-",'Sentencias TSJ'!H36/('Sentencias TSJ'!$H36+'Sentencias TSJ'!$I36+'Sentencias TSJ'!$J36))</f>
        <v>-</v>
      </c>
      <c r="I35" s="23" t="str">
        <f>IF(('Sentencias TSJ'!$H36+'Sentencias TSJ'!$I36+'Sentencias TSJ'!$J36)=0,"-",'Sentencias TSJ'!I36/('Sentencias TSJ'!$H36+'Sentencias TSJ'!$I36+'Sentencias TSJ'!$J36))</f>
        <v>-</v>
      </c>
      <c r="J35" s="23" t="str">
        <f>IF(('Sentencias TSJ'!$H36+'Sentencias TSJ'!$I36+'Sentencias TSJ'!$J36)=0,"-",'Sentencias TSJ'!J36/('Sentencias TSJ'!$H36+'Sentencias TSJ'!$I36+'Sentencias TSJ'!$J36))</f>
        <v>-</v>
      </c>
      <c r="K35" s="23">
        <f>IF(('Sentencias TSJ'!$K36+'Sentencias TSJ'!$L36+'Sentencias TSJ'!$M36)=0,"-",'Sentencias TSJ'!K36/('Sentencias TSJ'!$K36+'Sentencias TSJ'!$L36+'Sentencias TSJ'!$M36))</f>
        <v>0.7857142857142857</v>
      </c>
      <c r="L35" s="23">
        <f>IF(('Sentencias TSJ'!$K36+'Sentencias TSJ'!$L36+'Sentencias TSJ'!$M36)=0,"-",'Sentencias TSJ'!L36/('Sentencias TSJ'!$K36+'Sentencias TSJ'!$L36+'Sentencias TSJ'!$M36))</f>
        <v>0</v>
      </c>
      <c r="M35" s="23">
        <f>IF(('Sentencias TSJ'!$K36+'Sentencias TSJ'!$L36+'Sentencias TSJ'!$M36)=0,"-",'Sentencias TSJ'!M36/('Sentencias TSJ'!$K36+'Sentencias TSJ'!$L36+'Sentencias TSJ'!$M36))</f>
        <v>0.21428571428571427</v>
      </c>
    </row>
    <row r="36" spans="1:13" ht="15.75" thickBot="1" x14ac:dyDescent="0.3">
      <c r="A36" s="2" t="s">
        <v>8</v>
      </c>
      <c r="B36" s="23" t="str">
        <f>IF(('Sentencias TSJ'!$B37+'Sentencias TSJ'!$C37+'Sentencias TSJ'!$D37)=0,"-",'Sentencias TSJ'!B37/('Sentencias TSJ'!$B37+'Sentencias TSJ'!$C37+'Sentencias TSJ'!$D37))</f>
        <v>-</v>
      </c>
      <c r="C36" s="23" t="str">
        <f>IF(('Sentencias TSJ'!$B37+'Sentencias TSJ'!$C37+'Sentencias TSJ'!$D37)=0,"-",'Sentencias TSJ'!C37/('Sentencias TSJ'!$B37+'Sentencias TSJ'!$C37+'Sentencias TSJ'!$D37))</f>
        <v>-</v>
      </c>
      <c r="D36" s="23" t="str">
        <f>IF(('Sentencias TSJ'!$B37+'Sentencias TSJ'!$C37+'Sentencias TSJ'!$D37)=0,"-",'Sentencias TSJ'!D37/('Sentencias TSJ'!$B37+'Sentencias TSJ'!$C37+'Sentencias TSJ'!$D37))</f>
        <v>-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 t="str">
        <f>IF(('Sentencias TSJ'!$K37+'Sentencias TSJ'!$L37+'Sentencias TSJ'!$M37)=0,"-",'Sentencias TSJ'!K37/('Sentencias TSJ'!$K37+'Sentencias TSJ'!$L37+'Sentencias TSJ'!$M37))</f>
        <v>-</v>
      </c>
      <c r="L36" s="23" t="str">
        <f>IF(('Sentencias TSJ'!$K37+'Sentencias TSJ'!$L37+'Sentencias TSJ'!$M37)=0,"-",'Sentencias TSJ'!L37/('Sentencias TSJ'!$K37+'Sentencias TSJ'!$L37+'Sentencias TSJ'!$M37))</f>
        <v>-</v>
      </c>
      <c r="M36" s="23" t="str">
        <f>IF(('Sentencias TSJ'!$K37+'Sentencias TSJ'!$L37+'Sentencias TSJ'!$M37)=0,"-",'Sentencias TSJ'!M37/('Sentencias TSJ'!$K37+'Sentencias TSJ'!$L37+'Sentencias TSJ'!$M37))</f>
        <v>-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0.90476190476190477</v>
      </c>
      <c r="C37" s="23">
        <f>IF(('Sentencias TSJ'!$B38+'Sentencias TSJ'!$C38+'Sentencias TSJ'!$D38)=0,"-",'Sentencias TSJ'!C38/('Sentencias TSJ'!$B38+'Sentencias TSJ'!$C38+'Sentencias TSJ'!$D38))</f>
        <v>4.7619047619047616E-2</v>
      </c>
      <c r="D37" s="23">
        <f>IF(('Sentencias TSJ'!$B38+'Sentencias TSJ'!$C38+'Sentencias TSJ'!$D38)=0,"-",'Sentencias TSJ'!D38/('Sentencias TSJ'!$B38+'Sentencias TSJ'!$C38+'Sentencias TSJ'!$D38))</f>
        <v>4.7619047619047616E-2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0.5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0.5</v>
      </c>
      <c r="K37" s="23">
        <f>IF(('Sentencias TSJ'!$K38+'Sentencias TSJ'!$L38+'Sentencias TSJ'!$M38)=0,"-",'Sentencias TSJ'!K38/('Sentencias TSJ'!$K38+'Sentencias TSJ'!$L38+'Sentencias TSJ'!$M38))</f>
        <v>0.86956521739130432</v>
      </c>
      <c r="L37" s="23">
        <f>IF(('Sentencias TSJ'!$K38+'Sentencias TSJ'!$L38+'Sentencias TSJ'!$M38)=0,"-",'Sentencias TSJ'!L38/('Sentencias TSJ'!$K38+'Sentencias TSJ'!$L38+'Sentencias TSJ'!$M38))</f>
        <v>4.3478260869565216E-2</v>
      </c>
      <c r="M37" s="23">
        <f>IF(('Sentencias TSJ'!$K38+'Sentencias TSJ'!$L38+'Sentencias TSJ'!$M38)=0,"-",'Sentencias TSJ'!M38/('Sentencias TSJ'!$K38+'Sentencias TSJ'!$L38+'Sentencias TSJ'!$M38))</f>
        <v>8.6956521739130432E-2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0.8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0.2</v>
      </c>
      <c r="E38" s="23">
        <f>IF(('Sentencias TSJ'!$E39+'Sentencias TSJ'!$F39+'Sentencias TSJ'!$G39)=0,"-",'Sentencias TSJ'!E39/('Sentencias TSJ'!$E39+'Sentencias TSJ'!$F39+'Sentencias TSJ'!$G39))</f>
        <v>0</v>
      </c>
      <c r="F38" s="23">
        <f>IF(('Sentencias TSJ'!$E39+'Sentencias TSJ'!$F39+'Sentencias TSJ'!$G39)=0,"-",'Sentencias TSJ'!F39/('Sentencias TSJ'!$E39+'Sentencias TSJ'!$F39+'Sentencias TSJ'!$G39))</f>
        <v>1</v>
      </c>
      <c r="G38" s="23">
        <f>IF(('Sentencias TSJ'!$E39+'Sentencias TSJ'!$F39+'Sentencias TSJ'!$G39)=0,"-",'Sentencias TSJ'!G39/('Sentencias TSJ'!$E39+'Sentencias TSJ'!$F39+'Sentencias TSJ'!$G39))</f>
        <v>0</v>
      </c>
      <c r="H38" s="23">
        <f>IF(('Sentencias TSJ'!$H39+'Sentencias TSJ'!$I39+'Sentencias TSJ'!$J39)=0,"-",'Sentencias TSJ'!H39/('Sentencias TSJ'!$H39+'Sentencias TSJ'!$I39+'Sentencias TSJ'!$J39))</f>
        <v>0</v>
      </c>
      <c r="I38" s="23">
        <f>IF(('Sentencias TSJ'!$H39+'Sentencias TSJ'!$I39+'Sentencias TSJ'!$J39)=0,"-",'Sentencias TSJ'!I39/('Sentencias TSJ'!$H39+'Sentencias TSJ'!$I39+'Sentencias TSJ'!$J39))</f>
        <v>0</v>
      </c>
      <c r="J38" s="23">
        <f>IF(('Sentencias TSJ'!$H39+'Sentencias TSJ'!$I39+'Sentencias TSJ'!$J39)=0,"-",'Sentencias TSJ'!J39/('Sentencias TSJ'!$H39+'Sentencias TSJ'!$I39+'Sentencias TSJ'!$J39))</f>
        <v>1</v>
      </c>
      <c r="K38" s="23">
        <f>IF(('Sentencias TSJ'!$K39+'Sentencias TSJ'!$L39+'Sentencias TSJ'!$M39)=0,"-",'Sentencias TSJ'!K39/('Sentencias TSJ'!$K39+'Sentencias TSJ'!$L39+'Sentencias TSJ'!$M39))</f>
        <v>0.5714285714285714</v>
      </c>
      <c r="L38" s="23">
        <f>IF(('Sentencias TSJ'!$K39+'Sentencias TSJ'!$L39+'Sentencias TSJ'!$M39)=0,"-",'Sentencias TSJ'!L39/('Sentencias TSJ'!$K39+'Sentencias TSJ'!$L39+'Sentencias TSJ'!$M39))</f>
        <v>0.14285714285714285</v>
      </c>
      <c r="M38" s="23">
        <f>IF(('Sentencias TSJ'!$K39+'Sentencias TSJ'!$L39+'Sentencias TSJ'!$M39)=0,"-",'Sentencias TSJ'!M39/('Sentencias TSJ'!$K39+'Sentencias TSJ'!$L39+'Sentencias TSJ'!$M39))</f>
        <v>0.2857142857142857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0.84</v>
      </c>
      <c r="C39" s="23">
        <f>IF(('Sentencias TSJ'!$B40+'Sentencias TSJ'!$C40+'Sentencias TSJ'!$D40)=0,"-",'Sentencias TSJ'!C40/('Sentencias TSJ'!$B40+'Sentencias TSJ'!$C40+'Sentencias TSJ'!$D40))</f>
        <v>0.04</v>
      </c>
      <c r="D39" s="23">
        <f>IF(('Sentencias TSJ'!$B40+'Sentencias TSJ'!$C40+'Sentencias TSJ'!$D40)=0,"-",'Sentencias TSJ'!D40/('Sentencias TSJ'!$B40+'Sentencias TSJ'!$C40+'Sentencias TSJ'!$D40))</f>
        <v>0.12</v>
      </c>
      <c r="E39" s="23">
        <f>IF(('Sentencias TSJ'!$E40+'Sentencias TSJ'!$F40+'Sentencias TSJ'!$G40)=0,"-",'Sentencias TSJ'!E40/('Sentencias TSJ'!$E40+'Sentencias TSJ'!$F40+'Sentencias TSJ'!$G40))</f>
        <v>0.83333333333333337</v>
      </c>
      <c r="F39" s="23">
        <f>IF(('Sentencias TSJ'!$E40+'Sentencias TSJ'!$F40+'Sentencias TSJ'!$G40)=0,"-",'Sentencias TSJ'!F40/('Sentencias TSJ'!$E40+'Sentencias TSJ'!$F40+'Sentencias TSJ'!$G40))</f>
        <v>0</v>
      </c>
      <c r="G39" s="23">
        <f>IF(('Sentencias TSJ'!$E40+'Sentencias TSJ'!$F40+'Sentencias TSJ'!$G40)=0,"-",'Sentencias TSJ'!G40/('Sentencias TSJ'!$E40+'Sentencias TSJ'!$F40+'Sentencias TSJ'!$G40))</f>
        <v>0.16666666666666666</v>
      </c>
      <c r="H39" s="23">
        <f>IF(('Sentencias TSJ'!$H40+'Sentencias TSJ'!$I40+'Sentencias TSJ'!$J40)=0,"-",'Sentencias TSJ'!H40/('Sentencias TSJ'!$H40+'Sentencias TSJ'!$I40+'Sentencias TSJ'!$J40))</f>
        <v>0.72222222222222221</v>
      </c>
      <c r="I39" s="23">
        <f>IF(('Sentencias TSJ'!$H40+'Sentencias TSJ'!$I40+'Sentencias TSJ'!$J40)=0,"-",'Sentencias TSJ'!I40/('Sentencias TSJ'!$H40+'Sentencias TSJ'!$I40+'Sentencias TSJ'!$J40))</f>
        <v>5.5555555555555552E-2</v>
      </c>
      <c r="J39" s="23">
        <f>IF(('Sentencias TSJ'!$H40+'Sentencias TSJ'!$I40+'Sentencias TSJ'!$J40)=0,"-",'Sentencias TSJ'!J40/('Sentencias TSJ'!$H40+'Sentencias TSJ'!$I40+'Sentencias TSJ'!$J40))</f>
        <v>0.22222222222222221</v>
      </c>
      <c r="K39" s="23">
        <f>IF(('Sentencias TSJ'!$K40+'Sentencias TSJ'!$L40+'Sentencias TSJ'!$M40)=0,"-",'Sentencias TSJ'!K40/('Sentencias TSJ'!$K40+'Sentencias TSJ'!$L40+'Sentencias TSJ'!$M40))</f>
        <v>0.81333333333333335</v>
      </c>
      <c r="L39" s="23">
        <f>IF(('Sentencias TSJ'!$K40+'Sentencias TSJ'!$L40+'Sentencias TSJ'!$M40)=0,"-",'Sentencias TSJ'!L40/('Sentencias TSJ'!$K40+'Sentencias TSJ'!$L40+'Sentencias TSJ'!$M40))</f>
        <v>0.04</v>
      </c>
      <c r="M39" s="23">
        <f>IF(('Sentencias TSJ'!$K40+'Sentencias TSJ'!$L40+'Sentencias TSJ'!$M40)=0,"-",'Sentencias TSJ'!M40/('Sentencias TSJ'!$K40+'Sentencias TSJ'!$L40+'Sentencias TSJ'!$M40))</f>
        <v>0.14666666666666667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0.88461538461538458</v>
      </c>
      <c r="C40" s="23">
        <f>IF(('Sentencias TSJ'!$B41+'Sentencias TSJ'!$C41+'Sentencias TSJ'!$D41)=0,"-",'Sentencias TSJ'!C41/('Sentencias TSJ'!$B41+'Sentencias TSJ'!$C41+'Sentencias TSJ'!$D41))</f>
        <v>0.11538461538461539</v>
      </c>
      <c r="D40" s="23">
        <f>IF(('Sentencias TSJ'!$B41+'Sentencias TSJ'!$C41+'Sentencias TSJ'!$D41)=0,"-",'Sentencias TSJ'!D41/('Sentencias TSJ'!$B41+'Sentencias TSJ'!$C41+'Sentencias TSJ'!$D41))</f>
        <v>0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0.66666666666666663</v>
      </c>
      <c r="I40" s="23">
        <f>IF(('Sentencias TSJ'!$H41+'Sentencias TSJ'!$I41+'Sentencias TSJ'!$J41)=0,"-",'Sentencias TSJ'!I41/('Sentencias TSJ'!$H41+'Sentencias TSJ'!$I41+'Sentencias TSJ'!$J41))</f>
        <v>0.33333333333333331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0.86206896551724133</v>
      </c>
      <c r="L40" s="23">
        <f>IF(('Sentencias TSJ'!$K41+'Sentencias TSJ'!$L41+'Sentencias TSJ'!$M41)=0,"-",'Sentencias TSJ'!L41/('Sentencias TSJ'!$K41+'Sentencias TSJ'!$L41+'Sentencias TSJ'!$M41))</f>
        <v>0.13793103448275862</v>
      </c>
      <c r="M40" s="23">
        <f>IF(('Sentencias TSJ'!$K41+'Sentencias TSJ'!$L41+'Sentencias TSJ'!$M41)=0,"-",'Sentencias TSJ'!M41/('Sentencias TSJ'!$K41+'Sentencias TSJ'!$L41+'Sentencias TSJ'!$M41))</f>
        <v>0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</v>
      </c>
      <c r="E41" s="23">
        <f>IF(('Sentencias TSJ'!$E42+'Sentencias TSJ'!$F42+'Sentencias TSJ'!$G42)=0,"-",'Sentencias TSJ'!E42/('Sentencias TSJ'!$E42+'Sentencias TSJ'!$F42+'Sentencias TSJ'!$G42))</f>
        <v>1</v>
      </c>
      <c r="F41" s="23">
        <f>IF(('Sentencias TSJ'!$E42+'Sentencias TSJ'!$F42+'Sentencias TSJ'!$G42)=0,"-",'Sentencias TSJ'!F42/('Sentencias TSJ'!$E42+'Sentencias TSJ'!$F42+'Sentencias TSJ'!$G42))</f>
        <v>0</v>
      </c>
      <c r="G41" s="23">
        <f>IF(('Sentencias TSJ'!$E42+'Sentencias TSJ'!$F42+'Sentencias TSJ'!$G42)=0,"-",'Sentencias TSJ'!G42/('Sentencias TSJ'!$E42+'Sentencias TSJ'!$F42+'Sentencias TSJ'!$G42))</f>
        <v>0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1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0.5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0.5</v>
      </c>
      <c r="K42" s="23">
        <f>IF(('Sentencias TSJ'!$K43+'Sentencias TSJ'!$L43+'Sentencias TSJ'!$M43)=0,"-",'Sentencias TSJ'!K43/('Sentencias TSJ'!$K43+'Sentencias TSJ'!$L43+'Sentencias TSJ'!$M43))</f>
        <v>0.8571428571428571</v>
      </c>
      <c r="L42" s="23">
        <f>IF(('Sentencias TSJ'!$K43+'Sentencias TSJ'!$L43+'Sentencias TSJ'!$M43)=0,"-",'Sentencias TSJ'!L43/('Sentencias TSJ'!$K43+'Sentencias TSJ'!$L43+'Sentencias TSJ'!$M43))</f>
        <v>0</v>
      </c>
      <c r="M42" s="23">
        <f>IF(('Sentencias TSJ'!$K43+'Sentencias TSJ'!$L43+'Sentencias TSJ'!$M43)=0,"-",'Sentencias TSJ'!M43/('Sentencias TSJ'!$K43+'Sentencias TSJ'!$L43+'Sentencias TSJ'!$M43))</f>
        <v>0.14285714285714285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0.88</v>
      </c>
      <c r="C43" s="23">
        <f>IF(('Sentencias TSJ'!$B44+'Sentencias TSJ'!$C44+'Sentencias TSJ'!$D44)=0,"-",'Sentencias TSJ'!C44/('Sentencias TSJ'!$B44+'Sentencias TSJ'!$C44+'Sentencias TSJ'!$D44))</f>
        <v>0.04</v>
      </c>
      <c r="D43" s="23">
        <f>IF(('Sentencias TSJ'!$B44+'Sentencias TSJ'!$C44+'Sentencias TSJ'!$D44)=0,"-",'Sentencias TSJ'!D44/('Sentencias TSJ'!$B44+'Sentencias TSJ'!$C44+'Sentencias TSJ'!$D44))</f>
        <v>0.08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0.66666666666666663</v>
      </c>
      <c r="I43" s="23">
        <f>IF(('Sentencias TSJ'!$H44+'Sentencias TSJ'!$I44+'Sentencias TSJ'!$J44)=0,"-",'Sentencias TSJ'!I44/('Sentencias TSJ'!$H44+'Sentencias TSJ'!$I44+'Sentencias TSJ'!$J44))</f>
        <v>0.33333333333333331</v>
      </c>
      <c r="J43" s="23">
        <f>IF(('Sentencias TSJ'!$H44+'Sentencias TSJ'!$I44+'Sentencias TSJ'!$J44)=0,"-",'Sentencias TSJ'!J44/('Sentencias TSJ'!$H44+'Sentencias TSJ'!$I44+'Sentencias TSJ'!$J44))</f>
        <v>0</v>
      </c>
      <c r="K43" s="23">
        <f>IF(('Sentencias TSJ'!$K44+'Sentencias TSJ'!$L44+'Sentencias TSJ'!$M44)=0,"-",'Sentencias TSJ'!K44/('Sentencias TSJ'!$K44+'Sentencias TSJ'!$L44+'Sentencias TSJ'!$M44))</f>
        <v>0.8666666666666667</v>
      </c>
      <c r="L43" s="23">
        <f>IF(('Sentencias TSJ'!$K44+'Sentencias TSJ'!$L44+'Sentencias TSJ'!$M44)=0,"-",'Sentencias TSJ'!L44/('Sentencias TSJ'!$K44+'Sentencias TSJ'!$L44+'Sentencias TSJ'!$M44))</f>
        <v>6.6666666666666666E-2</v>
      </c>
      <c r="M43" s="23">
        <f>IF(('Sentencias TSJ'!$K44+'Sentencias TSJ'!$L44+'Sentencias TSJ'!$M44)=0,"-",'Sentencias TSJ'!M44/('Sentencias TSJ'!$K44+'Sentencias TSJ'!$L44+'Sentencias TSJ'!$M44))</f>
        <v>6.6666666666666666E-2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1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1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0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1</v>
      </c>
      <c r="K46" s="23">
        <f>IF(('Sentencias TSJ'!$K47+'Sentencias TSJ'!$L47+'Sentencias TSJ'!$M47)=0,"-",'Sentencias TSJ'!K47/('Sentencias TSJ'!$K47+'Sentencias TSJ'!$L47+'Sentencias TSJ'!$M47))</f>
        <v>0.8571428571428571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0.14285714285714285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0.86111111111111116</v>
      </c>
      <c r="C48" s="7">
        <f>IF(('Sentencias TSJ'!$B49+'Sentencias TSJ'!$C49+'Sentencias TSJ'!$D49)=0,"-",'Sentencias TSJ'!C49/('Sentencias TSJ'!$B49+'Sentencias TSJ'!$C49+'Sentencias TSJ'!$D49))</f>
        <v>4.1666666666666664E-2</v>
      </c>
      <c r="D48" s="7">
        <f>IF(('Sentencias TSJ'!$B49+'Sentencias TSJ'!$C49+'Sentencias TSJ'!$D49)=0,"-",'Sentencias TSJ'!D49/('Sentencias TSJ'!$B49+'Sentencias TSJ'!$C49+'Sentencias TSJ'!$D49))</f>
        <v>9.7222222222222224E-2</v>
      </c>
      <c r="E48" s="7">
        <f>IF(('Sentencias TSJ'!$E49+'Sentencias TSJ'!$F49+'Sentencias TSJ'!$G49)=0,"-",'Sentencias TSJ'!E49/('Sentencias TSJ'!$E49+'Sentencias TSJ'!$F49+'Sentencias TSJ'!$G49))</f>
        <v>0.8</v>
      </c>
      <c r="F48" s="7">
        <f>IF(('Sentencias TSJ'!$E49+'Sentencias TSJ'!$F49+'Sentencias TSJ'!$G49)=0,"-",'Sentencias TSJ'!F49/('Sentencias TSJ'!$E49+'Sentencias TSJ'!$F49+'Sentencias TSJ'!$G49))</f>
        <v>6.6666666666666666E-2</v>
      </c>
      <c r="G48" s="7">
        <f>IF(('Sentencias TSJ'!$E49+'Sentencias TSJ'!$F49+'Sentencias TSJ'!$G49)=0,"-",'Sentencias TSJ'!G49/('Sentencias TSJ'!$E49+'Sentencias TSJ'!$F49+'Sentencias TSJ'!$G49))</f>
        <v>0.13333333333333333</v>
      </c>
      <c r="H48" s="7">
        <f>IF(('Sentencias TSJ'!$H49+'Sentencias TSJ'!$I49+'Sentencias TSJ'!$J49)=0,"-",'Sentencias TSJ'!H49/('Sentencias TSJ'!$H49+'Sentencias TSJ'!$I49+'Sentencias TSJ'!$J49))</f>
        <v>0.55555555555555558</v>
      </c>
      <c r="I48" s="7">
        <f>IF(('Sentencias TSJ'!$H49+'Sentencias TSJ'!$I49+'Sentencias TSJ'!$J49)=0,"-",'Sentencias TSJ'!I49/('Sentencias TSJ'!$H49+'Sentencias TSJ'!$I49+'Sentencias TSJ'!$J49))</f>
        <v>0.1111111111111111</v>
      </c>
      <c r="J48" s="7">
        <f>IF(('Sentencias TSJ'!$H49+'Sentencias TSJ'!$I49+'Sentencias TSJ'!$J49)=0,"-",'Sentencias TSJ'!J49/('Sentencias TSJ'!$H49+'Sentencias TSJ'!$I49+'Sentencias TSJ'!$J49))</f>
        <v>0.33333333333333331</v>
      </c>
      <c r="K48" s="7">
        <f>IF(('Sentencias TSJ'!$K49+'Sentencias TSJ'!$L49+'Sentencias TSJ'!$M49)=0,"-",'Sentencias TSJ'!K49/('Sentencias TSJ'!$K49+'Sentencias TSJ'!$L49+'Sentencias TSJ'!$M49))</f>
        <v>0.81003584229390679</v>
      </c>
      <c r="L48" s="7">
        <f>IF(('Sentencias TSJ'!$K49+'Sentencias TSJ'!$L49+'Sentencias TSJ'!$M49)=0,"-",'Sentencias TSJ'!L49/('Sentencias TSJ'!$K49+'Sentencias TSJ'!$L49+'Sentencias TSJ'!$M49))</f>
        <v>5.3763440860215055E-2</v>
      </c>
      <c r="M48" s="7">
        <f>IF(('Sentencias TSJ'!$K49+'Sentencias TSJ'!$L49+'Sentencias TSJ'!$M49)=0,"-",'Sentencias TSJ'!M49/('Sentencias TSJ'!$K49+'Sentencias TSJ'!$L49+'Sentencias TSJ'!$M49))</f>
        <v>0.13620071684587814</v>
      </c>
    </row>
    <row r="51" spans="1:13" x14ac:dyDescent="0.25">
      <c r="A51" s="40" t="s">
        <v>2</v>
      </c>
      <c r="B51" s="37" t="s">
        <v>33</v>
      </c>
      <c r="C51" s="38"/>
      <c r="D51" s="38"/>
      <c r="E51" s="39"/>
      <c r="F51" s="39"/>
      <c r="G51" s="39"/>
      <c r="H51" s="39"/>
      <c r="I51" s="39"/>
      <c r="J51" s="39"/>
      <c r="K51" s="39"/>
      <c r="L51" s="39"/>
      <c r="M51" s="39"/>
    </row>
    <row r="52" spans="1:13" ht="24.75" customHeight="1" x14ac:dyDescent="0.25">
      <c r="A52" s="39"/>
      <c r="B52" s="40" t="s">
        <v>30</v>
      </c>
      <c r="C52" s="41"/>
      <c r="D52" s="41"/>
      <c r="E52" s="40" t="s">
        <v>31</v>
      </c>
      <c r="F52" s="41"/>
      <c r="G52" s="41"/>
      <c r="H52" s="40" t="s">
        <v>32</v>
      </c>
      <c r="I52" s="41"/>
      <c r="J52" s="41"/>
      <c r="K52" s="40" t="s">
        <v>2</v>
      </c>
      <c r="L52" s="41"/>
      <c r="M52" s="41"/>
    </row>
    <row r="53" spans="1:13" ht="51" x14ac:dyDescent="0.25">
      <c r="A53" s="3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0.888671875</v>
      </c>
      <c r="C54" s="23">
        <f>IF(('Sentencias TSJ'!$B55+'Sentencias TSJ'!$C55+'Sentencias TSJ'!$D55)=0,"-",'Sentencias TSJ'!C55/('Sentencias TSJ'!$B55+'Sentencias TSJ'!$C55+'Sentencias TSJ'!$D55))</f>
        <v>5.6640625E-2</v>
      </c>
      <c r="D54" s="23">
        <f>IF(('Sentencias TSJ'!$B55+'Sentencias TSJ'!$C55+'Sentencias TSJ'!$D55)=0,"-",'Sentencias TSJ'!D55/('Sentencias TSJ'!$B55+'Sentencias TSJ'!$C55+'Sentencias TSJ'!$D55))</f>
        <v>5.46875E-2</v>
      </c>
      <c r="E54" s="23">
        <f>+'Sentencias TSJ'!E55/('Sentencias TSJ'!E55+'Sentencias TSJ'!F55+'Sentencias TSJ'!G55)</f>
        <v>0.89473684210526316</v>
      </c>
      <c r="F54" s="23">
        <f>+'Sentencias TSJ'!F55/('Sentencias TSJ'!E55+'Sentencias TSJ'!F55+'Sentencias TSJ'!G55)</f>
        <v>0.10526315789473684</v>
      </c>
      <c r="G54" s="23">
        <f>+'Sentencias TSJ'!G55/('Sentencias TSJ'!E55+'Sentencias TSJ'!F55+'Sentencias TSJ'!G55)</f>
        <v>0</v>
      </c>
      <c r="H54" s="23">
        <f>IF(('Sentencias TSJ'!$H55+'Sentencias TSJ'!$I55+'Sentencias TSJ'!$J55)=0,"-",'Sentencias TSJ'!H55/('Sentencias TSJ'!$H55+'Sentencias TSJ'!$I55+'Sentencias TSJ'!$J55))</f>
        <v>0.88</v>
      </c>
      <c r="I54" s="23">
        <f>IF(('Sentencias TSJ'!$H55+'Sentencias TSJ'!$I55+'Sentencias TSJ'!$J55)=0,"-",'Sentencias TSJ'!I55/('Sentencias TSJ'!$H55+'Sentencias TSJ'!$I55+'Sentencias TSJ'!$J55))</f>
        <v>2.6666666666666668E-2</v>
      </c>
      <c r="J54" s="23">
        <f>IF(('Sentencias TSJ'!$H55+'Sentencias TSJ'!$I55+'Sentencias TSJ'!$J55)=0,"-",'Sentencias TSJ'!J55/('Sentencias TSJ'!$H55+'Sentencias TSJ'!$I55+'Sentencias TSJ'!$J55))</f>
        <v>9.3333333333333338E-2</v>
      </c>
      <c r="K54" s="23">
        <f>IF(('Sentencias TSJ'!$K55+'Sentencias TSJ'!$L55+'Sentencias TSJ'!$M55)=0,"-",'Sentencias TSJ'!K55/('Sentencias TSJ'!$K55+'Sentencias TSJ'!$L55+'Sentencias TSJ'!$M55))</f>
        <v>0.88834154351395733</v>
      </c>
      <c r="L54" s="23">
        <f>IF(('Sentencias TSJ'!$K55+'Sentencias TSJ'!$L55+'Sentencias TSJ'!$M55)=0,"-",'Sentencias TSJ'!L55/('Sentencias TSJ'!$K55+'Sentencias TSJ'!$L55+'Sentencias TSJ'!$M55))</f>
        <v>5.4187192118226604E-2</v>
      </c>
      <c r="M54" s="23">
        <f>IF(('Sentencias TSJ'!$K55+'Sentencias TSJ'!$L55+'Sentencias TSJ'!$M55)=0,"-",'Sentencias TSJ'!M55/('Sentencias TSJ'!$K55+'Sentencias TSJ'!$L55+'Sentencias TSJ'!$M55))</f>
        <v>5.7471264367816091E-2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0.83116883116883122</v>
      </c>
      <c r="C55" s="23">
        <f>IF(('Sentencias TSJ'!$B56+'Sentencias TSJ'!$C56+'Sentencias TSJ'!$D56)=0,"-",'Sentencias TSJ'!C56/('Sentencias TSJ'!$B56+'Sentencias TSJ'!$C56+'Sentencias TSJ'!$D56))</f>
        <v>0.14285714285714285</v>
      </c>
      <c r="D55" s="23">
        <f>IF(('Sentencias TSJ'!$B56+'Sentencias TSJ'!$C56+'Sentencias TSJ'!$D56)=0,"-",'Sentencias TSJ'!D56/('Sentencias TSJ'!$B56+'Sentencias TSJ'!$C56+'Sentencias TSJ'!$D56))</f>
        <v>2.5974025974025976E-2</v>
      </c>
      <c r="E55" s="23">
        <f>+'Sentencias TSJ'!E56/('Sentencias TSJ'!E56+'Sentencias TSJ'!F56+'Sentencias TSJ'!G56)</f>
        <v>0</v>
      </c>
      <c r="F55" s="23">
        <f>+'Sentencias TSJ'!F56/('Sentencias TSJ'!E56+'Sentencias TSJ'!F56+'Sentencias TSJ'!G56)</f>
        <v>1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0.52631578947368418</v>
      </c>
      <c r="I55" s="23">
        <f>IF(('Sentencias TSJ'!$H56+'Sentencias TSJ'!$I56+'Sentencias TSJ'!$J56)=0,"-",'Sentencias TSJ'!I56/('Sentencias TSJ'!$H56+'Sentencias TSJ'!$I56+'Sentencias TSJ'!$J56))</f>
        <v>0.10526315789473684</v>
      </c>
      <c r="J55" s="23">
        <f>IF(('Sentencias TSJ'!$H56+'Sentencias TSJ'!$I56+'Sentencias TSJ'!$J56)=0,"-",'Sentencias TSJ'!J56/('Sentencias TSJ'!$H56+'Sentencias TSJ'!$I56+'Sentencias TSJ'!$J56))</f>
        <v>0.36842105263157893</v>
      </c>
      <c r="K55" s="23">
        <f>IF(('Sentencias TSJ'!$K56+'Sentencias TSJ'!$L56+'Sentencias TSJ'!$M56)=0,"-",'Sentencias TSJ'!K56/('Sentencias TSJ'!$K56+'Sentencias TSJ'!$L56+'Sentencias TSJ'!$M56))</f>
        <v>0.72815533980582525</v>
      </c>
      <c r="L55" s="23">
        <f>IF(('Sentencias TSJ'!$K56+'Sentencias TSJ'!$L56+'Sentencias TSJ'!$M56)=0,"-",'Sentencias TSJ'!L56/('Sentencias TSJ'!$K56+'Sentencias TSJ'!$L56+'Sentencias TSJ'!$M56))</f>
        <v>0.18446601941747573</v>
      </c>
      <c r="M55" s="23">
        <f>IF(('Sentencias TSJ'!$K56+'Sentencias TSJ'!$L56+'Sentencias TSJ'!$M56)=0,"-",'Sentencias TSJ'!M56/('Sentencias TSJ'!$K56+'Sentencias TSJ'!$L56+'Sentencias TSJ'!$M56))</f>
        <v>8.7378640776699032E-2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0.9</v>
      </c>
      <c r="C56" s="23">
        <f>IF(('Sentencias TSJ'!$B57+'Sentencias TSJ'!$C57+'Sentencias TSJ'!$D57)=0,"-",'Sentencias TSJ'!C57/('Sentencias TSJ'!$B57+'Sentencias TSJ'!$C57+'Sentencias TSJ'!$D57))</f>
        <v>0.04</v>
      </c>
      <c r="D56" s="23">
        <f>IF(('Sentencias TSJ'!$B57+'Sentencias TSJ'!$C57+'Sentencias TSJ'!$D57)=0,"-",'Sentencias TSJ'!D57/('Sentencias TSJ'!$B57+'Sentencias TSJ'!$C57+'Sentencias TSJ'!$D57))</f>
        <v>0.06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0.90384615384615385</v>
      </c>
      <c r="L56" s="23">
        <f>IF(('Sentencias TSJ'!$K57+'Sentencias TSJ'!$L57+'Sentencias TSJ'!$M57)=0,"-",'Sentencias TSJ'!L57/('Sentencias TSJ'!$K57+'Sentencias TSJ'!$L57+'Sentencias TSJ'!$M57))</f>
        <v>3.8461538461538464E-2</v>
      </c>
      <c r="M56" s="23">
        <f>IF(('Sentencias TSJ'!$K57+'Sentencias TSJ'!$L57+'Sentencias TSJ'!$M57)=0,"-",'Sentencias TSJ'!M57/('Sentencias TSJ'!$K57+'Sentencias TSJ'!$L57+'Sentencias TSJ'!$M57))</f>
        <v>5.7692307692307696E-2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0.81699346405228757</v>
      </c>
      <c r="C57" s="23">
        <f>IF(('Sentencias TSJ'!$B58+'Sentencias TSJ'!$C58+'Sentencias TSJ'!$D58)=0,"-",'Sentencias TSJ'!C58/('Sentencias TSJ'!$B58+'Sentencias TSJ'!$C58+'Sentencias TSJ'!$D58))</f>
        <v>6.535947712418301E-2</v>
      </c>
      <c r="D57" s="23">
        <f>IF(('Sentencias TSJ'!$B58+'Sentencias TSJ'!$C58+'Sentencias TSJ'!$D58)=0,"-",'Sentencias TSJ'!D58/('Sentencias TSJ'!$B58+'Sentencias TSJ'!$C58+'Sentencias TSJ'!$D58))</f>
        <v>0.11764705882352941</v>
      </c>
      <c r="E57" s="23">
        <f>+'Sentencias TSJ'!E58/('Sentencias TSJ'!E58+'Sentencias TSJ'!F58+'Sentencias TSJ'!G58)</f>
        <v>0.66666666666666663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0.33333333333333331</v>
      </c>
      <c r="H57" s="23">
        <f>IF(('Sentencias TSJ'!$H58+'Sentencias TSJ'!$I58+'Sentencias TSJ'!$J58)=0,"-",'Sentencias TSJ'!H58/('Sentencias TSJ'!$H58+'Sentencias TSJ'!$I58+'Sentencias TSJ'!$J58))</f>
        <v>0.75</v>
      </c>
      <c r="I57" s="23">
        <f>IF(('Sentencias TSJ'!$H58+'Sentencias TSJ'!$I58+'Sentencias TSJ'!$J58)=0,"-",'Sentencias TSJ'!I58/('Sentencias TSJ'!$H58+'Sentencias TSJ'!$I58+'Sentencias TSJ'!$J58))</f>
        <v>0.25</v>
      </c>
      <c r="J57" s="23">
        <f>IF(('Sentencias TSJ'!$H58+'Sentencias TSJ'!$I58+'Sentencias TSJ'!$J58)=0,"-",'Sentencias TSJ'!J58/('Sentencias TSJ'!$H58+'Sentencias TSJ'!$I58+'Sentencias TSJ'!$J58))</f>
        <v>0</v>
      </c>
      <c r="K57" s="23">
        <f>IF(('Sentencias TSJ'!$K58+'Sentencias TSJ'!$L58+'Sentencias TSJ'!$M58)=0,"-",'Sentencias TSJ'!K58/('Sentencias TSJ'!$K58+'Sentencias TSJ'!$L58+'Sentencias TSJ'!$M58))</f>
        <v>0.81097560975609762</v>
      </c>
      <c r="L57" s="23">
        <f>IF(('Sentencias TSJ'!$K58+'Sentencias TSJ'!$L58+'Sentencias TSJ'!$M58)=0,"-",'Sentencias TSJ'!L58/('Sentencias TSJ'!$K58+'Sentencias TSJ'!$L58+'Sentencias TSJ'!$M58))</f>
        <v>6.7073170731707321E-2</v>
      </c>
      <c r="M57" s="23">
        <f>IF(('Sentencias TSJ'!$K58+'Sentencias TSJ'!$L58+'Sentencias TSJ'!$M58)=0,"-",'Sentencias TSJ'!M58/('Sentencias TSJ'!$K58+'Sentencias TSJ'!$L58+'Sentencias TSJ'!$M58))</f>
        <v>0.12195121951219512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0.85810810810810811</v>
      </c>
      <c r="C58" s="23">
        <f>IF(('Sentencias TSJ'!$B59+'Sentencias TSJ'!$C59+'Sentencias TSJ'!$D59)=0,"-",'Sentencias TSJ'!C59/('Sentencias TSJ'!$B59+'Sentencias TSJ'!$C59+'Sentencias TSJ'!$D59))</f>
        <v>8.7837837837837843E-2</v>
      </c>
      <c r="D58" s="23">
        <f>IF(('Sentencias TSJ'!$B59+'Sentencias TSJ'!$C59+'Sentencias TSJ'!$D59)=0,"-",'Sentencias TSJ'!D59/('Sentencias TSJ'!$B59+'Sentencias TSJ'!$C59+'Sentencias TSJ'!$D59))</f>
        <v>5.4054054054054057E-2</v>
      </c>
      <c r="E58" s="23">
        <f>+'Sentencias TSJ'!E59/('Sentencias TSJ'!E59+'Sentencias TSJ'!F59+'Sentencias TSJ'!G59)</f>
        <v>0.76923076923076927</v>
      </c>
      <c r="F58" s="23">
        <f>+'Sentencias TSJ'!F59/('Sentencias TSJ'!E59+'Sentencias TSJ'!F59+'Sentencias TSJ'!G59)</f>
        <v>0.23076923076923078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0.8571428571428571</v>
      </c>
      <c r="I58" s="23">
        <f>IF(('Sentencias TSJ'!$H59+'Sentencias TSJ'!$I59+'Sentencias TSJ'!$J59)=0,"-",'Sentencias TSJ'!I59/('Sentencias TSJ'!$H59+'Sentencias TSJ'!$I59+'Sentencias TSJ'!$J59))</f>
        <v>7.1428571428571425E-2</v>
      </c>
      <c r="J58" s="23">
        <f>IF(('Sentencias TSJ'!$H59+'Sentencias TSJ'!$I59+'Sentencias TSJ'!$J59)=0,"-",'Sentencias TSJ'!J59/('Sentencias TSJ'!$H59+'Sentencias TSJ'!$I59+'Sentencias TSJ'!$J59))</f>
        <v>7.1428571428571425E-2</v>
      </c>
      <c r="K58" s="23">
        <f>IF(('Sentencias TSJ'!$K59+'Sentencias TSJ'!$L59+'Sentencias TSJ'!$M59)=0,"-",'Sentencias TSJ'!K59/('Sentencias TSJ'!$K59+'Sentencias TSJ'!$L59+'Sentencias TSJ'!$M59))</f>
        <v>0.85253456221198154</v>
      </c>
      <c r="L58" s="23">
        <f>IF(('Sentencias TSJ'!$K59+'Sentencias TSJ'!$L59+'Sentencias TSJ'!$M59)=0,"-",'Sentencias TSJ'!L59/('Sentencias TSJ'!$K59+'Sentencias TSJ'!$L59+'Sentencias TSJ'!$M59))</f>
        <v>9.2165898617511524E-2</v>
      </c>
      <c r="M58" s="23">
        <f>IF(('Sentencias TSJ'!$K59+'Sentencias TSJ'!$L59+'Sentencias TSJ'!$M59)=0,"-",'Sentencias TSJ'!M59/('Sentencias TSJ'!$K59+'Sentencias TSJ'!$L59+'Sentencias TSJ'!$M59))</f>
        <v>5.5299539170506916E-2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0.72413793103448276</v>
      </c>
      <c r="C59" s="23">
        <f>IF(('Sentencias TSJ'!$B60+'Sentencias TSJ'!$C60+'Sentencias TSJ'!$D60)=0,"-",'Sentencias TSJ'!C60/('Sentencias TSJ'!$B60+'Sentencias TSJ'!$C60+'Sentencias TSJ'!$D60))</f>
        <v>0.13793103448275862</v>
      </c>
      <c r="D59" s="23">
        <f>IF(('Sentencias TSJ'!$B60+'Sentencias TSJ'!$C60+'Sentencias TSJ'!$D60)=0,"-",'Sentencias TSJ'!D60/('Sentencias TSJ'!$B60+'Sentencias TSJ'!$C60+'Sentencias TSJ'!$D60))</f>
        <v>0.13793103448275862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1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</v>
      </c>
      <c r="K59" s="23">
        <f>IF(('Sentencias TSJ'!$K60+'Sentencias TSJ'!$L60+'Sentencias TSJ'!$M60)=0,"-",'Sentencias TSJ'!K60/('Sentencias TSJ'!$K60+'Sentencias TSJ'!$L60+'Sentencias TSJ'!$M60))</f>
        <v>0.77142857142857146</v>
      </c>
      <c r="L59" s="23">
        <f>IF(('Sentencias TSJ'!$K60+'Sentencias TSJ'!$L60+'Sentencias TSJ'!$M60)=0,"-",'Sentencias TSJ'!L60/('Sentencias TSJ'!$K60+'Sentencias TSJ'!$L60+'Sentencias TSJ'!$M60))</f>
        <v>0.11428571428571428</v>
      </c>
      <c r="M59" s="23">
        <f>IF(('Sentencias TSJ'!$K60+'Sentencias TSJ'!$L60+'Sentencias TSJ'!$M60)=0,"-",'Sentencias TSJ'!M60/('Sentencias TSJ'!$K60+'Sentencias TSJ'!$L60+'Sentencias TSJ'!$M60))</f>
        <v>0.11428571428571428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0.8571428571428571</v>
      </c>
      <c r="C60" s="23">
        <f>IF(('Sentencias TSJ'!$B61+'Sentencias TSJ'!$C61+'Sentencias TSJ'!$D61)=0,"-",'Sentencias TSJ'!C61/('Sentencias TSJ'!$B61+'Sentencias TSJ'!$C61+'Sentencias TSJ'!$D61))</f>
        <v>8.7301587301587297E-2</v>
      </c>
      <c r="D60" s="23">
        <f>IF(('Sentencias TSJ'!$B61+'Sentencias TSJ'!$C61+'Sentencias TSJ'!$D61)=0,"-",'Sentencias TSJ'!D61/('Sentencias TSJ'!$B61+'Sentencias TSJ'!$C61+'Sentencias TSJ'!$D61))</f>
        <v>5.5555555555555552E-2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0.75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0.25</v>
      </c>
      <c r="K60" s="23">
        <f>IF(('Sentencias TSJ'!$K61+'Sentencias TSJ'!$L61+'Sentencias TSJ'!$M61)=0,"-",'Sentencias TSJ'!K61/('Sentencias TSJ'!$K61+'Sentencias TSJ'!$L61+'Sentencias TSJ'!$M61))</f>
        <v>0.84671532846715325</v>
      </c>
      <c r="L60" s="23">
        <f>IF(('Sentencias TSJ'!$K61+'Sentencias TSJ'!$L61+'Sentencias TSJ'!$M61)=0,"-",'Sentencias TSJ'!L61/('Sentencias TSJ'!$K61+'Sentencias TSJ'!$L61+'Sentencias TSJ'!$M61))</f>
        <v>8.7591240875912413E-2</v>
      </c>
      <c r="M60" s="23">
        <f>IF(('Sentencias TSJ'!$K61+'Sentencias TSJ'!$L61+'Sentencias TSJ'!$M61)=0,"-",'Sentencias TSJ'!M61/('Sentencias TSJ'!$K61+'Sentencias TSJ'!$L61+'Sentencias TSJ'!$M61))</f>
        <v>6.569343065693431E-2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0.88235294117647056</v>
      </c>
      <c r="C61" s="23">
        <f>IF(('Sentencias TSJ'!$B62+'Sentencias TSJ'!$C62+'Sentencias TSJ'!$D62)=0,"-",'Sentencias TSJ'!C62/('Sentencias TSJ'!$B62+'Sentencias TSJ'!$C62+'Sentencias TSJ'!$D62))</f>
        <v>8.0882352941176475E-2</v>
      </c>
      <c r="D61" s="23">
        <f>IF(('Sentencias TSJ'!$B62+'Sentencias TSJ'!$C62+'Sentencias TSJ'!$D62)=0,"-",'Sentencias TSJ'!D62/('Sentencias TSJ'!$B62+'Sentencias TSJ'!$C62+'Sentencias TSJ'!$D62))</f>
        <v>3.6764705882352942E-2</v>
      </c>
      <c r="E61" s="23">
        <f>+'Sentencias TSJ'!E62/('Sentencias TSJ'!E62+'Sentencias TSJ'!F62+'Sentencias TSJ'!G62)</f>
        <v>0.66666666666666663</v>
      </c>
      <c r="F61" s="23">
        <f>+'Sentencias TSJ'!F62/('Sentencias TSJ'!E62+'Sentencias TSJ'!F62+'Sentencias TSJ'!G62)</f>
        <v>0.33333333333333331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0.66666666666666663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0.33333333333333331</v>
      </c>
      <c r="K61" s="23">
        <f>IF(('Sentencias TSJ'!$K62+'Sentencias TSJ'!$L62+'Sentencias TSJ'!$M62)=0,"-",'Sentencias TSJ'!K62/('Sentencias TSJ'!$K62+'Sentencias TSJ'!$L62+'Sentencias TSJ'!$M62))</f>
        <v>0.86486486486486491</v>
      </c>
      <c r="L61" s="23">
        <f>IF(('Sentencias TSJ'!$K62+'Sentencias TSJ'!$L62+'Sentencias TSJ'!$M62)=0,"-",'Sentencias TSJ'!L62/('Sentencias TSJ'!$K62+'Sentencias TSJ'!$L62+'Sentencias TSJ'!$M62))</f>
        <v>8.1081081081081086E-2</v>
      </c>
      <c r="M61" s="23">
        <f>IF(('Sentencias TSJ'!$K62+'Sentencias TSJ'!$L62+'Sentencias TSJ'!$M62)=0,"-",'Sentencias TSJ'!M62/('Sentencias TSJ'!$K62+'Sentencias TSJ'!$L62+'Sentencias TSJ'!$M62))</f>
        <v>5.4054054054054057E-2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0.88639365918097757</v>
      </c>
      <c r="C62" s="23">
        <f>IF(('Sentencias TSJ'!$B63+'Sentencias TSJ'!$C63+'Sentencias TSJ'!$D63)=0,"-",'Sentencias TSJ'!C63/('Sentencias TSJ'!$B63+'Sentencias TSJ'!$C63+'Sentencias TSJ'!$D63))</f>
        <v>7.7939233817701459E-2</v>
      </c>
      <c r="D62" s="23">
        <f>IF(('Sentencias TSJ'!$B63+'Sentencias TSJ'!$C63+'Sentencias TSJ'!$D63)=0,"-",'Sentencias TSJ'!D63/('Sentencias TSJ'!$B63+'Sentencias TSJ'!$C63+'Sentencias TSJ'!$D63))</f>
        <v>3.5667107001321002E-2</v>
      </c>
      <c r="E62" s="23">
        <f>+'Sentencias TSJ'!E63/('Sentencias TSJ'!E63+'Sentencias TSJ'!F63+'Sentencias TSJ'!G63)</f>
        <v>0.81553398058252424</v>
      </c>
      <c r="F62" s="23">
        <f>+'Sentencias TSJ'!F63/('Sentencias TSJ'!E63+'Sentencias TSJ'!F63+'Sentencias TSJ'!G63)</f>
        <v>3.8834951456310676E-2</v>
      </c>
      <c r="G62" s="23">
        <f>+'Sentencias TSJ'!G63/('Sentencias TSJ'!E63+'Sentencias TSJ'!F63+'Sentencias TSJ'!G63)</f>
        <v>0.14563106796116504</v>
      </c>
      <c r="H62" s="23">
        <f>IF(('Sentencias TSJ'!$H63+'Sentencias TSJ'!$I63+'Sentencias TSJ'!$J63)=0,"-",'Sentencias TSJ'!H63/('Sentencias TSJ'!$H63+'Sentencias TSJ'!$I63+'Sentencias TSJ'!$J63))</f>
        <v>0.85897435897435892</v>
      </c>
      <c r="I62" s="23">
        <f>IF(('Sentencias TSJ'!$H63+'Sentencias TSJ'!$I63+'Sentencias TSJ'!$J63)=0,"-",'Sentencias TSJ'!I63/('Sentencias TSJ'!$H63+'Sentencias TSJ'!$I63+'Sentencias TSJ'!$J63))</f>
        <v>7.2649572649572655E-2</v>
      </c>
      <c r="J62" s="23">
        <f>IF(('Sentencias TSJ'!$H63+'Sentencias TSJ'!$I63+'Sentencias TSJ'!$J63)=0,"-",'Sentencias TSJ'!J63/('Sentencias TSJ'!$H63+'Sentencias TSJ'!$I63+'Sentencias TSJ'!$J63))</f>
        <v>6.8376068376068383E-2</v>
      </c>
      <c r="K62" s="23">
        <f>IF(('Sentencias TSJ'!$K63+'Sentencias TSJ'!$L63+'Sentencias TSJ'!$M63)=0,"-",'Sentencias TSJ'!K63/('Sentencias TSJ'!$K63+'Sentencias TSJ'!$L63+'Sentencias TSJ'!$M63))</f>
        <v>0.87408759124087587</v>
      </c>
      <c r="L62" s="23">
        <f>IF(('Sentencias TSJ'!$K63+'Sentencias TSJ'!$L63+'Sentencias TSJ'!$M63)=0,"-",'Sentencias TSJ'!L63/('Sentencias TSJ'!$K63+'Sentencias TSJ'!$L63+'Sentencias TSJ'!$M63))</f>
        <v>7.2992700729927001E-2</v>
      </c>
      <c r="M62" s="23">
        <f>IF(('Sentencias TSJ'!$K63+'Sentencias TSJ'!$L63+'Sentencias TSJ'!$M63)=0,"-",'Sentencias TSJ'!M63/('Sentencias TSJ'!$K63+'Sentencias TSJ'!$L63+'Sentencias TSJ'!$M63))</f>
        <v>5.2919708029197078E-2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0.88161209068010071</v>
      </c>
      <c r="C63" s="23">
        <f>IF(('Sentencias TSJ'!$B64+'Sentencias TSJ'!$C64+'Sentencias TSJ'!$D64)=0,"-",'Sentencias TSJ'!C64/('Sentencias TSJ'!$B64+'Sentencias TSJ'!$C64+'Sentencias TSJ'!$D64))</f>
        <v>6.2972292191435769E-2</v>
      </c>
      <c r="D63" s="23">
        <f>IF(('Sentencias TSJ'!$B64+'Sentencias TSJ'!$C64+'Sentencias TSJ'!$D64)=0,"-",'Sentencias TSJ'!D64/('Sentencias TSJ'!$B64+'Sentencias TSJ'!$C64+'Sentencias TSJ'!$D64))</f>
        <v>5.5415617128463476E-2</v>
      </c>
      <c r="E63" s="23">
        <f>+'Sentencias TSJ'!E64/('Sentencias TSJ'!E64+'Sentencias TSJ'!F64+'Sentencias TSJ'!G64)</f>
        <v>0.8</v>
      </c>
      <c r="F63" s="23">
        <f>+'Sentencias TSJ'!F64/('Sentencias TSJ'!E64+'Sentencias TSJ'!F64+'Sentencias TSJ'!G64)</f>
        <v>6.6666666666666666E-2</v>
      </c>
      <c r="G63" s="23">
        <f>+'Sentencias TSJ'!G64/('Sentencias TSJ'!E64+'Sentencias TSJ'!F64+'Sentencias TSJ'!G64)</f>
        <v>0.13333333333333333</v>
      </c>
      <c r="H63" s="23">
        <f>IF(('Sentencias TSJ'!$H64+'Sentencias TSJ'!$I64+'Sentencias TSJ'!$J64)=0,"-",'Sentencias TSJ'!H64/('Sentencias TSJ'!$H64+'Sentencias TSJ'!$I64+'Sentencias TSJ'!$J64))</f>
        <v>0.85416666666666663</v>
      </c>
      <c r="I63" s="23">
        <f>IF(('Sentencias TSJ'!$H64+'Sentencias TSJ'!$I64+'Sentencias TSJ'!$J64)=0,"-",'Sentencias TSJ'!I64/('Sentencias TSJ'!$H64+'Sentencias TSJ'!$I64+'Sentencias TSJ'!$J64))</f>
        <v>4.1666666666666664E-2</v>
      </c>
      <c r="J63" s="23">
        <f>IF(('Sentencias TSJ'!$H64+'Sentencias TSJ'!$I64+'Sentencias TSJ'!$J64)=0,"-",'Sentencias TSJ'!J64/('Sentencias TSJ'!$H64+'Sentencias TSJ'!$I64+'Sentencias TSJ'!$J64))</f>
        <v>0.10416666666666667</v>
      </c>
      <c r="K63" s="23">
        <f>IF(('Sentencias TSJ'!$K64+'Sentencias TSJ'!$L64+'Sentencias TSJ'!$M64)=0,"-",'Sentencias TSJ'!K64/('Sentencias TSJ'!$K64+'Sentencias TSJ'!$L64+'Sentencias TSJ'!$M64))</f>
        <v>0.87846481876332627</v>
      </c>
      <c r="L63" s="23">
        <f>IF(('Sentencias TSJ'!$K64+'Sentencias TSJ'!$L64+'Sentencias TSJ'!$M64)=0,"-",'Sentencias TSJ'!L64/('Sentencias TSJ'!$K64+'Sentencias TSJ'!$L64+'Sentencias TSJ'!$M64))</f>
        <v>5.9701492537313432E-2</v>
      </c>
      <c r="M63" s="23">
        <f>IF(('Sentencias TSJ'!$K64+'Sentencias TSJ'!$L64+'Sentencias TSJ'!$M64)=0,"-",'Sentencias TSJ'!M64/('Sentencias TSJ'!$K64+'Sentencias TSJ'!$L64+'Sentencias TSJ'!$M64))</f>
        <v>6.1833688699360338E-2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0.8571428571428571</v>
      </c>
      <c r="C64" s="23">
        <f>IF(('Sentencias TSJ'!$B65+'Sentencias TSJ'!$C65+'Sentencias TSJ'!$D65)=0,"-",'Sentencias TSJ'!C65/('Sentencias TSJ'!$B65+'Sentencias TSJ'!$C65+'Sentencias TSJ'!$D65))</f>
        <v>4.7619047619047616E-2</v>
      </c>
      <c r="D64" s="23">
        <f>IF(('Sentencias TSJ'!$B65+'Sentencias TSJ'!$C65+'Sentencias TSJ'!$D65)=0,"-",'Sentencias TSJ'!D65/('Sentencias TSJ'!$B65+'Sentencias TSJ'!$C65+'Sentencias TSJ'!$D65))</f>
        <v>9.5238095238095233E-2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1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0.86956521739130432</v>
      </c>
      <c r="L64" s="23">
        <f>IF(('Sentencias TSJ'!$K65+'Sentencias TSJ'!$L65+'Sentencias TSJ'!$M65)=0,"-",'Sentencias TSJ'!L65/('Sentencias TSJ'!$K65+'Sentencias TSJ'!$L65+'Sentencias TSJ'!$M65))</f>
        <v>4.3478260869565216E-2</v>
      </c>
      <c r="M64" s="23">
        <f>IF(('Sentencias TSJ'!$K65+'Sentencias TSJ'!$L65+'Sentencias TSJ'!$M65)=0,"-",'Sentencias TSJ'!M65/('Sentencias TSJ'!$K65+'Sentencias TSJ'!$L65+'Sentencias TSJ'!$M65))</f>
        <v>8.6956521739130432E-2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0.87912087912087911</v>
      </c>
      <c r="C65" s="23">
        <f>IF(('Sentencias TSJ'!$B66+'Sentencias TSJ'!$C66+'Sentencias TSJ'!$D66)=0,"-",'Sentencias TSJ'!C66/('Sentencias TSJ'!$B66+'Sentencias TSJ'!$C66+'Sentencias TSJ'!$D66))</f>
        <v>6.5934065934065936E-2</v>
      </c>
      <c r="D65" s="23">
        <f>IF(('Sentencias TSJ'!$B66+'Sentencias TSJ'!$C66+'Sentencias TSJ'!$D66)=0,"-",'Sentencias TSJ'!D66/('Sentencias TSJ'!$B66+'Sentencias TSJ'!$C66+'Sentencias TSJ'!$D66))</f>
        <v>5.4945054945054944E-2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0.75</v>
      </c>
      <c r="I65" s="23">
        <f>IF(('Sentencias TSJ'!$H66+'Sentencias TSJ'!$I66+'Sentencias TSJ'!$J66)=0,"-",'Sentencias TSJ'!I66/('Sentencias TSJ'!$H66+'Sentencias TSJ'!$I66+'Sentencias TSJ'!$J66))</f>
        <v>0.1875</v>
      </c>
      <c r="J65" s="23">
        <f>IF(('Sentencias TSJ'!$H66+'Sentencias TSJ'!$I66+'Sentencias TSJ'!$J66)=0,"-",'Sentencias TSJ'!J66/('Sentencias TSJ'!$H66+'Sentencias TSJ'!$I66+'Sentencias TSJ'!$J66))</f>
        <v>6.25E-2</v>
      </c>
      <c r="K65" s="23">
        <f>IF(('Sentencias TSJ'!$K66+'Sentencias TSJ'!$L66+'Sentencias TSJ'!$M66)=0,"-",'Sentencias TSJ'!K66/('Sentencias TSJ'!$K66+'Sentencias TSJ'!$L66+'Sentencias TSJ'!$M66))</f>
        <v>0.86111111111111116</v>
      </c>
      <c r="L65" s="23">
        <f>IF(('Sentencias TSJ'!$K66+'Sentencias TSJ'!$L66+'Sentencias TSJ'!$M66)=0,"-",'Sentencias TSJ'!L66/('Sentencias TSJ'!$K66+'Sentencias TSJ'!$L66+'Sentencias TSJ'!$M66))</f>
        <v>8.3333333333333329E-2</v>
      </c>
      <c r="M65" s="23">
        <f>IF(('Sentencias TSJ'!$K66+'Sentencias TSJ'!$L66+'Sentencias TSJ'!$M66)=0,"-",'Sentencias TSJ'!M66/('Sentencias TSJ'!$K66+'Sentencias TSJ'!$L66+'Sentencias TSJ'!$M66))</f>
        <v>5.5555555555555552E-2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0.8979166666666667</v>
      </c>
      <c r="C66" s="23">
        <f>IF(('Sentencias TSJ'!$B67+'Sentencias TSJ'!$C67+'Sentencias TSJ'!$D67)=0,"-",'Sentencias TSJ'!C67/('Sentencias TSJ'!$B67+'Sentencias TSJ'!$C67+'Sentencias TSJ'!$D67))</f>
        <v>4.791666666666667E-2</v>
      </c>
      <c r="D66" s="23">
        <f>IF(('Sentencias TSJ'!$B67+'Sentencias TSJ'!$C67+'Sentencias TSJ'!$D67)=0,"-",'Sentencias TSJ'!D67/('Sentencias TSJ'!$B67+'Sentencias TSJ'!$C67+'Sentencias TSJ'!$D67))</f>
        <v>5.4166666666666669E-2</v>
      </c>
      <c r="E66" s="23">
        <f>+'Sentencias TSJ'!E67/('Sentencias TSJ'!E67+'Sentencias TSJ'!F67+'Sentencias TSJ'!G67)</f>
        <v>0.88461538461538458</v>
      </c>
      <c r="F66" s="23">
        <f>+'Sentencias TSJ'!F67/('Sentencias TSJ'!E67+'Sentencias TSJ'!F67+'Sentencias TSJ'!G67)</f>
        <v>0</v>
      </c>
      <c r="G66" s="23">
        <f>+'Sentencias TSJ'!G67/('Sentencias TSJ'!E67+'Sentencias TSJ'!F67+'Sentencias TSJ'!G67)</f>
        <v>0.11538461538461539</v>
      </c>
      <c r="H66" s="23">
        <f>IF(('Sentencias TSJ'!$H67+'Sentencias TSJ'!$I67+'Sentencias TSJ'!$J67)=0,"-",'Sentencias TSJ'!H67/('Sentencias TSJ'!$H67+'Sentencias TSJ'!$I67+'Sentencias TSJ'!$J67))</f>
        <v>0.82278481012658233</v>
      </c>
      <c r="I66" s="23">
        <f>IF(('Sentencias TSJ'!$H67+'Sentencias TSJ'!$I67+'Sentencias TSJ'!$J67)=0,"-",'Sentencias TSJ'!I67/('Sentencias TSJ'!$H67+'Sentencias TSJ'!$I67+'Sentencias TSJ'!$J67))</f>
        <v>3.7974683544303799E-2</v>
      </c>
      <c r="J66" s="23">
        <f>IF(('Sentencias TSJ'!$H67+'Sentencias TSJ'!$I67+'Sentencias TSJ'!$J67)=0,"-",'Sentencias TSJ'!J67/('Sentencias TSJ'!$H67+'Sentencias TSJ'!$I67+'Sentencias TSJ'!$J67))</f>
        <v>0.13924050632911392</v>
      </c>
      <c r="K66" s="23">
        <f>IF(('Sentencias TSJ'!$K67+'Sentencias TSJ'!$L67+'Sentencias TSJ'!$M67)=0,"-",'Sentencias TSJ'!K67/('Sentencias TSJ'!$K67+'Sentencias TSJ'!$L67+'Sentencias TSJ'!$M67))</f>
        <v>0.88717948717948714</v>
      </c>
      <c r="L66" s="23">
        <f>IF(('Sentencias TSJ'!$K67+'Sentencias TSJ'!$L67+'Sentencias TSJ'!$M67)=0,"-",'Sentencias TSJ'!L67/('Sentencias TSJ'!$K67+'Sentencias TSJ'!$L67+'Sentencias TSJ'!$M67))</f>
        <v>4.4444444444444446E-2</v>
      </c>
      <c r="M66" s="23">
        <f>IF(('Sentencias TSJ'!$K67+'Sentencias TSJ'!$L67+'Sentencias TSJ'!$M67)=0,"-",'Sentencias TSJ'!M67/('Sentencias TSJ'!$K67+'Sentencias TSJ'!$L67+'Sentencias TSJ'!$M67))</f>
        <v>6.8376068376068383E-2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0.85981308411214952</v>
      </c>
      <c r="C67" s="23">
        <f>IF(('Sentencias TSJ'!$B68+'Sentencias TSJ'!$C68+'Sentencias TSJ'!$D68)=0,"-",'Sentencias TSJ'!C68/('Sentencias TSJ'!$B68+'Sentencias TSJ'!$C68+'Sentencias TSJ'!$D68))</f>
        <v>4.6728971962616821E-2</v>
      </c>
      <c r="D67" s="23">
        <f>IF(('Sentencias TSJ'!$B68+'Sentencias TSJ'!$C68+'Sentencias TSJ'!$D68)=0,"-",'Sentencias TSJ'!D68/('Sentencias TSJ'!$B68+'Sentencias TSJ'!$C68+'Sentencias TSJ'!$D68))</f>
        <v>9.3457943925233641E-2</v>
      </c>
      <c r="E67" s="23">
        <f>+'Sentencias TSJ'!E68/('Sentencias TSJ'!E68+'Sentencias TSJ'!F68+'Sentencias TSJ'!G68)</f>
        <v>0.6875</v>
      </c>
      <c r="F67" s="23">
        <f>+'Sentencias TSJ'!F68/('Sentencias TSJ'!E68+'Sentencias TSJ'!F68+'Sentencias TSJ'!G68)</f>
        <v>0.1875</v>
      </c>
      <c r="G67" s="23">
        <f>+'Sentencias TSJ'!G68/('Sentencias TSJ'!E68+'Sentencias TSJ'!F68+'Sentencias TSJ'!G68)</f>
        <v>0.125</v>
      </c>
      <c r="H67" s="23">
        <f>IF(('Sentencias TSJ'!$H68+'Sentencias TSJ'!$I68+'Sentencias TSJ'!$J68)=0,"-",'Sentencias TSJ'!H68/('Sentencias TSJ'!$H68+'Sentencias TSJ'!$I68+'Sentencias TSJ'!$J68))</f>
        <v>0.75</v>
      </c>
      <c r="I67" s="23">
        <f>IF(('Sentencias TSJ'!$H68+'Sentencias TSJ'!$I68+'Sentencias TSJ'!$J68)=0,"-",'Sentencias TSJ'!I68/('Sentencias TSJ'!$H68+'Sentencias TSJ'!$I68+'Sentencias TSJ'!$J68))</f>
        <v>6.25E-2</v>
      </c>
      <c r="J67" s="23">
        <f>IF(('Sentencias TSJ'!$H68+'Sentencias TSJ'!$I68+'Sentencias TSJ'!$J68)=0,"-",'Sentencias TSJ'!J68/('Sentencias TSJ'!$H68+'Sentencias TSJ'!$I68+'Sentencias TSJ'!$J68))</f>
        <v>0.1875</v>
      </c>
      <c r="K67" s="23">
        <f>IF(('Sentencias TSJ'!$K68+'Sentencias TSJ'!$L68+'Sentencias TSJ'!$M68)=0,"-",'Sentencias TSJ'!K68/('Sentencias TSJ'!$K68+'Sentencias TSJ'!$L68+'Sentencias TSJ'!$M68))</f>
        <v>0.8214285714285714</v>
      </c>
      <c r="L67" s="23">
        <f>IF(('Sentencias TSJ'!$K68+'Sentencias TSJ'!$L68+'Sentencias TSJ'!$M68)=0,"-",'Sentencias TSJ'!L68/('Sentencias TSJ'!$K68+'Sentencias TSJ'!$L68+'Sentencias TSJ'!$M68))</f>
        <v>6.4285714285714279E-2</v>
      </c>
      <c r="M67" s="23">
        <f>IF(('Sentencias TSJ'!$K68+'Sentencias TSJ'!$L68+'Sentencias TSJ'!$M68)=0,"-",'Sentencias TSJ'!M68/('Sentencias TSJ'!$K68+'Sentencias TSJ'!$L68+'Sentencias TSJ'!$M68))</f>
        <v>0.11428571428571428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0.76923076923076927</v>
      </c>
      <c r="C68" s="23">
        <f>IF(('Sentencias TSJ'!$B69+'Sentencias TSJ'!$C69+'Sentencias TSJ'!$D69)=0,"-",'Sentencias TSJ'!C69/('Sentencias TSJ'!$B69+'Sentencias TSJ'!$C69+'Sentencias TSJ'!$D69))</f>
        <v>7.6923076923076927E-2</v>
      </c>
      <c r="D68" s="23">
        <f>IF(('Sentencias TSJ'!$B69+'Sentencias TSJ'!$C69+'Sentencias TSJ'!$D69)=0,"-",'Sentencias TSJ'!D69/('Sentencias TSJ'!$B69+'Sentencias TSJ'!$C69+'Sentencias TSJ'!$D69))</f>
        <v>0.15384615384615385</v>
      </c>
      <c r="E68" s="23" t="e">
        <f>+'Sentencias TSJ'!E69/('Sentencias TSJ'!E69+'Sentencias TSJ'!F69+'Sentencias TSJ'!G69)</f>
        <v>#DIV/0!</v>
      </c>
      <c r="F68" s="23" t="e">
        <f>+'Sentencias TSJ'!F69/('Sentencias TSJ'!E69+'Sentencias TSJ'!F69+'Sentencias TSJ'!G69)</f>
        <v>#DIV/0!</v>
      </c>
      <c r="G68" s="23" t="e">
        <f>+'Sentencias TSJ'!G69/('Sentencias TSJ'!E69+'Sentencias TSJ'!F69+'Sentencias TSJ'!G69)</f>
        <v>#DIV/0!</v>
      </c>
      <c r="H68" s="23" t="str">
        <f>IF(('Sentencias TSJ'!$H69+'Sentencias TSJ'!$I69+'Sentencias TSJ'!$J69)=0,"-",'Sentencias TSJ'!H69/('Sentencias TSJ'!$H69+'Sentencias TSJ'!$I69+'Sentencias TSJ'!$J69))</f>
        <v>-</v>
      </c>
      <c r="I68" s="23" t="str">
        <f>IF(('Sentencias TSJ'!$H69+'Sentencias TSJ'!$I69+'Sentencias TSJ'!$J69)=0,"-",'Sentencias TSJ'!I69/('Sentencias TSJ'!$H69+'Sentencias TSJ'!$I69+'Sentencias TSJ'!$J69))</f>
        <v>-</v>
      </c>
      <c r="J68" s="23" t="str">
        <f>IF(('Sentencias TSJ'!$H69+'Sentencias TSJ'!$I69+'Sentencias TSJ'!$J69)=0,"-",'Sentencias TSJ'!J69/('Sentencias TSJ'!$H69+'Sentencias TSJ'!$I69+'Sentencias TSJ'!$J69))</f>
        <v>-</v>
      </c>
      <c r="K68" s="23">
        <f>IF(('Sentencias TSJ'!$K69+'Sentencias TSJ'!$L69+'Sentencias TSJ'!$M69)=0,"-",'Sentencias TSJ'!K69/('Sentencias TSJ'!$K69+'Sentencias TSJ'!$L69+'Sentencias TSJ'!$M69))</f>
        <v>0.76923076923076927</v>
      </c>
      <c r="L68" s="23">
        <f>IF(('Sentencias TSJ'!$K69+'Sentencias TSJ'!$L69+'Sentencias TSJ'!$M69)=0,"-",'Sentencias TSJ'!L69/('Sentencias TSJ'!$K69+'Sentencias TSJ'!$L69+'Sentencias TSJ'!$M69))</f>
        <v>7.6923076923076927E-2</v>
      </c>
      <c r="M68" s="23">
        <f>IF(('Sentencias TSJ'!$K69+'Sentencias TSJ'!$L69+'Sentencias TSJ'!$M69)=0,"-",'Sentencias TSJ'!M69/('Sentencias TSJ'!$K69+'Sentencias TSJ'!$L69+'Sentencias TSJ'!$M69))</f>
        <v>0.15384615384615385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0.87368421052631584</v>
      </c>
      <c r="C69" s="23">
        <f>IF(('Sentencias TSJ'!$B70+'Sentencias TSJ'!$C70+'Sentencias TSJ'!$D70)=0,"-",'Sentencias TSJ'!C70/('Sentencias TSJ'!$B70+'Sentencias TSJ'!$C70+'Sentencias TSJ'!$D70))</f>
        <v>7.3684210526315783E-2</v>
      </c>
      <c r="D69" s="23">
        <f>IF(('Sentencias TSJ'!$B70+'Sentencias TSJ'!$C70+'Sentencias TSJ'!$D70)=0,"-",'Sentencias TSJ'!D70/('Sentencias TSJ'!$B70+'Sentencias TSJ'!$C70+'Sentencias TSJ'!$D70))</f>
        <v>5.2631578947368418E-2</v>
      </c>
      <c r="E69" s="23">
        <f>+'Sentencias TSJ'!E70/('Sentencias TSJ'!E70+'Sentencias TSJ'!F70+'Sentencias TSJ'!G70)</f>
        <v>0.8</v>
      </c>
      <c r="F69" s="23">
        <f>+'Sentencias TSJ'!F70/('Sentencias TSJ'!E70+'Sentencias TSJ'!F70+'Sentencias TSJ'!G70)</f>
        <v>0</v>
      </c>
      <c r="G69" s="23">
        <f>+'Sentencias TSJ'!G70/('Sentencias TSJ'!E70+'Sentencias TSJ'!F70+'Sentencias TSJ'!G70)</f>
        <v>0.2</v>
      </c>
      <c r="H69" s="23">
        <f>IF(('Sentencias TSJ'!$H70+'Sentencias TSJ'!$I70+'Sentencias TSJ'!$J70)=0,"-",'Sentencias TSJ'!H70/('Sentencias TSJ'!$H70+'Sentencias TSJ'!$I70+'Sentencias TSJ'!$J70))</f>
        <v>0.54545454545454541</v>
      </c>
      <c r="I69" s="23">
        <f>IF(('Sentencias TSJ'!$H70+'Sentencias TSJ'!$I70+'Sentencias TSJ'!$J70)=0,"-",'Sentencias TSJ'!I70/('Sentencias TSJ'!$H70+'Sentencias TSJ'!$I70+'Sentencias TSJ'!$J70))</f>
        <v>9.0909090909090912E-2</v>
      </c>
      <c r="J69" s="23">
        <f>IF(('Sentencias TSJ'!$H70+'Sentencias TSJ'!$I70+'Sentencias TSJ'!$J70)=0,"-",'Sentencias TSJ'!J70/('Sentencias TSJ'!$H70+'Sentencias TSJ'!$I70+'Sentencias TSJ'!$J70))</f>
        <v>0.36363636363636365</v>
      </c>
      <c r="K69" s="23">
        <f>IF(('Sentencias TSJ'!$K70+'Sentencias TSJ'!$L70+'Sentencias TSJ'!$M70)=0,"-",'Sentencias TSJ'!K70/('Sentencias TSJ'!$K70+'Sentencias TSJ'!$L70+'Sentencias TSJ'!$M70))</f>
        <v>0.83783783783783783</v>
      </c>
      <c r="L69" s="23">
        <f>IF(('Sentencias TSJ'!$K70+'Sentencias TSJ'!$L70+'Sentencias TSJ'!$M70)=0,"-",'Sentencias TSJ'!L70/('Sentencias TSJ'!$K70+'Sentencias TSJ'!$L70+'Sentencias TSJ'!$M70))</f>
        <v>7.2072072072072071E-2</v>
      </c>
      <c r="M69" s="23">
        <f>IF(('Sentencias TSJ'!$K70+'Sentencias TSJ'!$L70+'Sentencias TSJ'!$M70)=0,"-",'Sentencias TSJ'!M70/('Sentencias TSJ'!$K70+'Sentencias TSJ'!$L70+'Sentencias TSJ'!$M70))</f>
        <v>9.0090090090090086E-2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0.81818181818181823</v>
      </c>
      <c r="C70" s="23">
        <f>IF(('Sentencias TSJ'!$B71+'Sentencias TSJ'!$C71+'Sentencias TSJ'!$D71)=0,"-",'Sentencias TSJ'!C71/('Sentencias TSJ'!$B71+'Sentencias TSJ'!$C71+'Sentencias TSJ'!$D71))</f>
        <v>9.0909090909090912E-2</v>
      </c>
      <c r="D70" s="23">
        <f>IF(('Sentencias TSJ'!$B71+'Sentencias TSJ'!$C71+'Sentencias TSJ'!$D71)=0,"-",'Sentencias TSJ'!D71/('Sentencias TSJ'!$B71+'Sentencias TSJ'!$C71+'Sentencias TSJ'!$D71))</f>
        <v>9.0909090909090912E-2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0.8666666666666667</v>
      </c>
      <c r="L70" s="23">
        <f>IF(('Sentencias TSJ'!$K71+'Sentencias TSJ'!$L71+'Sentencias TSJ'!$M71)=0,"-",'Sentencias TSJ'!L71/('Sentencias TSJ'!$K71+'Sentencias TSJ'!$L71+'Sentencias TSJ'!$M71))</f>
        <v>6.6666666666666666E-2</v>
      </c>
      <c r="M70" s="23">
        <f>IF(('Sentencias TSJ'!$K71+'Sentencias TSJ'!$L71+'Sentencias TSJ'!$M71)=0,"-",'Sentencias TSJ'!M71/('Sentencias TSJ'!$K71+'Sentencias TSJ'!$L71+'Sentencias TSJ'!$M71))</f>
        <v>6.6666666666666666E-2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0.87655472636815923</v>
      </c>
      <c r="C71" s="7">
        <f>IF(('Sentencias TSJ'!$B72+'Sentencias TSJ'!$C72+'Sentencias TSJ'!$D72)=0,"-",'Sentencias TSJ'!C72/('Sentencias TSJ'!$B72+'Sentencias TSJ'!$C72+'Sentencias TSJ'!$D72))</f>
        <v>6.8407960199004969E-2</v>
      </c>
      <c r="D71" s="7">
        <f>IF(('Sentencias TSJ'!$B72+'Sentencias TSJ'!$C72+'Sentencias TSJ'!$D72)=0,"-",'Sentencias TSJ'!D72/('Sentencias TSJ'!$B72+'Sentencias TSJ'!$C72+'Sentencias TSJ'!$D72))</f>
        <v>5.503731343283582E-2</v>
      </c>
      <c r="E71" s="7">
        <f>+'Sentencias TSJ'!E72/('Sentencias TSJ'!E72+'Sentencias TSJ'!F72+'Sentencias TSJ'!G72)</f>
        <v>0.79090909090909089</v>
      </c>
      <c r="F71" s="7">
        <f>+'Sentencias TSJ'!F72/('Sentencias TSJ'!E72+'Sentencias TSJ'!F72+'Sentencias TSJ'!G72)</f>
        <v>9.5454545454545459E-2</v>
      </c>
      <c r="G71" s="7">
        <f>+'Sentencias TSJ'!G72/('Sentencias TSJ'!E72+'Sentencias TSJ'!F72+'Sentencias TSJ'!G72)</f>
        <v>0.11363636363636363</v>
      </c>
      <c r="H71" s="7">
        <f>IF(('Sentencias TSJ'!$H72+'Sentencias TSJ'!$I72+'Sentencias TSJ'!$J72)=0,"-",'Sentencias TSJ'!H72/('Sentencias TSJ'!$H72+'Sentencias TSJ'!$I72+'Sentencias TSJ'!$J72))</f>
        <v>0.82989690721649489</v>
      </c>
      <c r="I71" s="7">
        <f>IF(('Sentencias TSJ'!$H72+'Sentencias TSJ'!$I72+'Sentencias TSJ'!$J72)=0,"-",'Sentencias TSJ'!I72/('Sentencias TSJ'!$H72+'Sentencias TSJ'!$I72+'Sentencias TSJ'!$J72))</f>
        <v>6.1855670103092786E-2</v>
      </c>
      <c r="J71" s="7">
        <f>IF(('Sentencias TSJ'!$H72+'Sentencias TSJ'!$I72+'Sentencias TSJ'!$J72)=0,"-",'Sentencias TSJ'!J72/('Sentencias TSJ'!$H72+'Sentencias TSJ'!$I72+'Sentencias TSJ'!$J72))</f>
        <v>0.10824742268041238</v>
      </c>
      <c r="K71" s="7">
        <f>IF(('Sentencias TSJ'!$K72+'Sentencias TSJ'!$L72+'Sentencias TSJ'!$M72)=0,"-",'Sentencias TSJ'!K72/('Sentencias TSJ'!$K72+'Sentencias TSJ'!$L72+'Sentencias TSJ'!$M72))</f>
        <v>0.86552748885586928</v>
      </c>
      <c r="L71" s="7">
        <f>IF(('Sentencias TSJ'!$K72+'Sentencias TSJ'!$L72+'Sentencias TSJ'!$M72)=0,"-",'Sentencias TSJ'!L72/('Sentencias TSJ'!$K72+'Sentencias TSJ'!$L72+'Sentencias TSJ'!$M72))</f>
        <v>6.8598315998018827E-2</v>
      </c>
      <c r="M71" s="7">
        <f>IF(('Sentencias TSJ'!$K72+'Sentencias TSJ'!$L72+'Sentencias TSJ'!$M72)=0,"-",'Sentencias TSJ'!M72/('Sentencias TSJ'!$K72+'Sentencias TSJ'!$L72+'Sentencias TSJ'!$M72))</f>
        <v>6.5874195146111938E-2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S9" sqref="S9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6.425781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2" t="s">
        <v>0</v>
      </c>
      <c r="C6" s="43"/>
      <c r="D6" s="43"/>
      <c r="E6" s="43"/>
      <c r="F6" s="43"/>
      <c r="G6" s="42" t="s">
        <v>1</v>
      </c>
      <c r="H6" s="43"/>
      <c r="I6" s="43"/>
      <c r="J6" s="43"/>
      <c r="K6" s="43"/>
      <c r="L6" s="42" t="s">
        <v>2</v>
      </c>
      <c r="M6" s="43"/>
      <c r="N6" s="43"/>
      <c r="O6" s="43"/>
      <c r="P6" s="43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93</v>
      </c>
      <c r="C8" s="5">
        <v>43</v>
      </c>
      <c r="D8" s="5">
        <v>535</v>
      </c>
      <c r="E8" s="5">
        <v>303</v>
      </c>
      <c r="F8" s="5">
        <v>974</v>
      </c>
      <c r="G8" s="5">
        <v>6</v>
      </c>
      <c r="H8" s="5">
        <v>8</v>
      </c>
      <c r="I8" s="5">
        <v>76</v>
      </c>
      <c r="J8" s="5">
        <v>42</v>
      </c>
      <c r="K8" s="5">
        <v>132</v>
      </c>
      <c r="L8" s="5">
        <v>99</v>
      </c>
      <c r="M8" s="5">
        <v>51</v>
      </c>
      <c r="N8" s="5">
        <v>611</v>
      </c>
      <c r="O8" s="5">
        <v>345</v>
      </c>
      <c r="P8" s="5">
        <v>1106</v>
      </c>
      <c r="Q8" s="5">
        <f>+B8+C8</f>
        <v>136</v>
      </c>
      <c r="R8" s="27">
        <f>+Q8/'Sentencias TSJ'!O8*100000</f>
        <v>1.5455472782912429</v>
      </c>
      <c r="S8" s="23"/>
      <c r="T8" s="23"/>
    </row>
    <row r="9" spans="1:20" ht="15" thickBot="1" x14ac:dyDescent="0.25">
      <c r="A9" s="2" t="s">
        <v>4</v>
      </c>
      <c r="B9" s="5">
        <v>22</v>
      </c>
      <c r="C9" s="5">
        <v>13</v>
      </c>
      <c r="D9" s="5">
        <v>111</v>
      </c>
      <c r="E9" s="5">
        <v>43</v>
      </c>
      <c r="F9" s="5">
        <v>189</v>
      </c>
      <c r="G9" s="5">
        <v>5</v>
      </c>
      <c r="H9" s="5">
        <v>3</v>
      </c>
      <c r="I9" s="5">
        <v>31</v>
      </c>
      <c r="J9" s="5">
        <v>17</v>
      </c>
      <c r="K9" s="5">
        <v>56</v>
      </c>
      <c r="L9" s="5">
        <v>27</v>
      </c>
      <c r="M9" s="5">
        <v>16</v>
      </c>
      <c r="N9" s="5">
        <v>142</v>
      </c>
      <c r="O9" s="5">
        <v>60</v>
      </c>
      <c r="P9" s="5">
        <v>245</v>
      </c>
      <c r="Q9" s="5">
        <f t="shared" ref="Q9:Q24" si="0">+B9+C9</f>
        <v>35</v>
      </c>
      <c r="R9" s="27">
        <f>+Q9/'Sentencias TSJ'!O9*100000</f>
        <v>2.5987410213497713</v>
      </c>
      <c r="S9" s="23"/>
      <c r="T9" s="23"/>
    </row>
    <row r="10" spans="1:20" ht="15" thickBot="1" x14ac:dyDescent="0.25">
      <c r="A10" s="2" t="s">
        <v>5</v>
      </c>
      <c r="B10" s="5">
        <v>23</v>
      </c>
      <c r="C10" s="5">
        <v>8</v>
      </c>
      <c r="D10" s="5">
        <v>111</v>
      </c>
      <c r="E10" s="5">
        <v>55</v>
      </c>
      <c r="F10" s="5">
        <v>197</v>
      </c>
      <c r="G10" s="5">
        <v>2</v>
      </c>
      <c r="H10" s="5">
        <v>3</v>
      </c>
      <c r="I10" s="5">
        <v>28</v>
      </c>
      <c r="J10" s="5">
        <v>3</v>
      </c>
      <c r="K10" s="5">
        <v>36</v>
      </c>
      <c r="L10" s="5">
        <v>25</v>
      </c>
      <c r="M10" s="5">
        <v>11</v>
      </c>
      <c r="N10" s="5">
        <v>139</v>
      </c>
      <c r="O10" s="5">
        <v>58</v>
      </c>
      <c r="P10" s="5">
        <v>233</v>
      </c>
      <c r="Q10" s="5">
        <f t="shared" si="0"/>
        <v>31</v>
      </c>
      <c r="R10" s="27">
        <f>+Q10/'Sentencias TSJ'!O10*100000</f>
        <v>3.0743964265596118</v>
      </c>
      <c r="S10" s="23"/>
      <c r="T10" s="23"/>
    </row>
    <row r="11" spans="1:20" ht="15" thickBot="1" x14ac:dyDescent="0.25">
      <c r="A11" s="2" t="s">
        <v>6</v>
      </c>
      <c r="B11" s="5">
        <v>42</v>
      </c>
      <c r="C11" s="5">
        <v>20</v>
      </c>
      <c r="D11" s="5">
        <v>86</v>
      </c>
      <c r="E11" s="5">
        <v>68</v>
      </c>
      <c r="F11" s="5">
        <v>216</v>
      </c>
      <c r="G11" s="5">
        <v>11</v>
      </c>
      <c r="H11" s="5">
        <v>5</v>
      </c>
      <c r="I11" s="5">
        <v>41</v>
      </c>
      <c r="J11" s="5">
        <v>11</v>
      </c>
      <c r="K11" s="5">
        <v>68</v>
      </c>
      <c r="L11" s="5">
        <v>53</v>
      </c>
      <c r="M11" s="5">
        <v>25</v>
      </c>
      <c r="N11" s="5">
        <v>127</v>
      </c>
      <c r="O11" s="5">
        <v>79</v>
      </c>
      <c r="P11" s="5">
        <v>284</v>
      </c>
      <c r="Q11" s="5">
        <f t="shared" si="0"/>
        <v>62</v>
      </c>
      <c r="R11" s="27">
        <f>+Q11/'Sentencias TSJ'!O11*100000</f>
        <v>5.023879634326387</v>
      </c>
      <c r="S11" s="23"/>
      <c r="T11" s="23"/>
    </row>
    <row r="12" spans="1:20" ht="15" thickBot="1" x14ac:dyDescent="0.25">
      <c r="A12" s="2" t="s">
        <v>7</v>
      </c>
      <c r="B12" s="5">
        <v>64</v>
      </c>
      <c r="C12" s="5">
        <v>8</v>
      </c>
      <c r="D12" s="5">
        <v>160</v>
      </c>
      <c r="E12" s="5">
        <v>74</v>
      </c>
      <c r="F12" s="5">
        <v>306</v>
      </c>
      <c r="G12" s="5">
        <v>6</v>
      </c>
      <c r="H12" s="5">
        <v>1</v>
      </c>
      <c r="I12" s="5">
        <v>30</v>
      </c>
      <c r="J12" s="5">
        <v>6</v>
      </c>
      <c r="K12" s="5">
        <v>43</v>
      </c>
      <c r="L12" s="5">
        <v>70</v>
      </c>
      <c r="M12" s="5">
        <v>9</v>
      </c>
      <c r="N12" s="5">
        <v>190</v>
      </c>
      <c r="O12" s="5">
        <v>80</v>
      </c>
      <c r="P12" s="5">
        <v>349</v>
      </c>
      <c r="Q12" s="5">
        <f t="shared" si="0"/>
        <v>72</v>
      </c>
      <c r="R12" s="27">
        <f>+Q12/'Sentencias TSJ'!O12*100000</f>
        <v>3.2133876871909908</v>
      </c>
      <c r="S12" s="23"/>
      <c r="T12" s="23"/>
    </row>
    <row r="13" spans="1:20" ht="15" thickBot="1" x14ac:dyDescent="0.25">
      <c r="A13" s="2" t="s">
        <v>8</v>
      </c>
      <c r="B13" s="5">
        <v>15</v>
      </c>
      <c r="C13" s="5">
        <v>3</v>
      </c>
      <c r="D13" s="5">
        <v>50</v>
      </c>
      <c r="E13" s="5">
        <v>18</v>
      </c>
      <c r="F13" s="5">
        <v>86</v>
      </c>
      <c r="G13" s="5">
        <v>5</v>
      </c>
      <c r="H13" s="5">
        <v>1</v>
      </c>
      <c r="I13" s="5">
        <v>14</v>
      </c>
      <c r="J13" s="5">
        <v>4</v>
      </c>
      <c r="K13" s="5">
        <v>24</v>
      </c>
      <c r="L13" s="5">
        <v>20</v>
      </c>
      <c r="M13" s="5">
        <v>4</v>
      </c>
      <c r="N13" s="5">
        <v>64</v>
      </c>
      <c r="O13" s="5">
        <v>22</v>
      </c>
      <c r="P13" s="5">
        <v>110</v>
      </c>
      <c r="Q13" s="5">
        <f t="shared" si="0"/>
        <v>18</v>
      </c>
      <c r="R13" s="27">
        <f>+Q13/'Sentencias TSJ'!O13*100000</f>
        <v>3.0456646655521791</v>
      </c>
      <c r="S13" s="23"/>
      <c r="T13" s="23"/>
    </row>
    <row r="14" spans="1:20" ht="15" thickBot="1" x14ac:dyDescent="0.25">
      <c r="A14" s="2" t="s">
        <v>9</v>
      </c>
      <c r="B14" s="5">
        <v>41</v>
      </c>
      <c r="C14" s="5">
        <v>12</v>
      </c>
      <c r="D14" s="5">
        <v>177</v>
      </c>
      <c r="E14" s="5">
        <v>39</v>
      </c>
      <c r="F14" s="5">
        <v>269</v>
      </c>
      <c r="G14" s="5">
        <v>7</v>
      </c>
      <c r="H14" s="5">
        <v>2</v>
      </c>
      <c r="I14" s="5">
        <v>31</v>
      </c>
      <c r="J14" s="5">
        <v>13</v>
      </c>
      <c r="K14" s="5">
        <v>53</v>
      </c>
      <c r="L14" s="5">
        <v>48</v>
      </c>
      <c r="M14" s="5">
        <v>14</v>
      </c>
      <c r="N14" s="5">
        <v>208</v>
      </c>
      <c r="O14" s="5">
        <v>52</v>
      </c>
      <c r="P14" s="5">
        <v>322</v>
      </c>
      <c r="Q14" s="5">
        <f t="shared" si="0"/>
        <v>53</v>
      </c>
      <c r="R14" s="27">
        <f>+Q14/'Sentencias TSJ'!O14*100000</f>
        <v>2.2184002487956809</v>
      </c>
      <c r="S14" s="23"/>
      <c r="T14" s="23"/>
    </row>
    <row r="15" spans="1:20" ht="13.5" customHeight="1" thickBot="1" x14ac:dyDescent="0.25">
      <c r="A15" s="2" t="s">
        <v>10</v>
      </c>
      <c r="B15" s="5">
        <v>52</v>
      </c>
      <c r="C15" s="5">
        <v>9</v>
      </c>
      <c r="D15" s="5">
        <v>116</v>
      </c>
      <c r="E15" s="5">
        <v>51</v>
      </c>
      <c r="F15" s="5">
        <v>228</v>
      </c>
      <c r="G15" s="5">
        <v>8</v>
      </c>
      <c r="H15" s="5">
        <v>0</v>
      </c>
      <c r="I15" s="5">
        <v>13</v>
      </c>
      <c r="J15" s="5">
        <v>9</v>
      </c>
      <c r="K15" s="5">
        <v>30</v>
      </c>
      <c r="L15" s="5">
        <v>60</v>
      </c>
      <c r="M15" s="5">
        <v>9</v>
      </c>
      <c r="N15" s="5">
        <v>129</v>
      </c>
      <c r="O15" s="5">
        <v>60</v>
      </c>
      <c r="P15" s="5">
        <v>258</v>
      </c>
      <c r="Q15" s="5">
        <f t="shared" si="0"/>
        <v>61</v>
      </c>
      <c r="R15" s="27">
        <f>+Q15/'Sentencias TSJ'!O15*100000</f>
        <v>2.8998073767296639</v>
      </c>
      <c r="S15" s="23"/>
      <c r="T15" s="23"/>
    </row>
    <row r="16" spans="1:20" ht="15" thickBot="1" x14ac:dyDescent="0.25">
      <c r="A16" s="2" t="s">
        <v>11</v>
      </c>
      <c r="B16" s="5">
        <v>135</v>
      </c>
      <c r="C16" s="5">
        <v>108</v>
      </c>
      <c r="D16" s="5">
        <v>876</v>
      </c>
      <c r="E16" s="5">
        <v>348</v>
      </c>
      <c r="F16" s="5">
        <v>1467</v>
      </c>
      <c r="G16" s="5">
        <v>16</v>
      </c>
      <c r="H16" s="5">
        <v>22</v>
      </c>
      <c r="I16" s="5">
        <v>167</v>
      </c>
      <c r="J16" s="5">
        <v>73</v>
      </c>
      <c r="K16" s="5">
        <v>278</v>
      </c>
      <c r="L16" s="5">
        <v>151</v>
      </c>
      <c r="M16" s="5">
        <v>130</v>
      </c>
      <c r="N16" s="5">
        <v>1043</v>
      </c>
      <c r="O16" s="5">
        <v>421</v>
      </c>
      <c r="P16" s="5">
        <v>1745</v>
      </c>
      <c r="Q16" s="5">
        <f t="shared" si="0"/>
        <v>243</v>
      </c>
      <c r="R16" s="27">
        <f>+Q16/'Sentencias TSJ'!O16*100000</f>
        <v>3.0208494554079732</v>
      </c>
      <c r="S16" s="23"/>
      <c r="T16" s="23"/>
    </row>
    <row r="17" spans="1:20" ht="15" thickBot="1" x14ac:dyDescent="0.25">
      <c r="A17" s="2" t="s">
        <v>24</v>
      </c>
      <c r="B17" s="5">
        <v>89</v>
      </c>
      <c r="C17" s="5">
        <v>45</v>
      </c>
      <c r="D17" s="5">
        <v>481</v>
      </c>
      <c r="E17" s="5">
        <v>248</v>
      </c>
      <c r="F17" s="5">
        <v>863</v>
      </c>
      <c r="G17" s="5">
        <v>8</v>
      </c>
      <c r="H17" s="5">
        <v>3</v>
      </c>
      <c r="I17" s="5">
        <v>49</v>
      </c>
      <c r="J17" s="5">
        <v>20</v>
      </c>
      <c r="K17" s="5">
        <v>80</v>
      </c>
      <c r="L17" s="5">
        <v>97</v>
      </c>
      <c r="M17" s="5">
        <v>48</v>
      </c>
      <c r="N17" s="5">
        <v>530</v>
      </c>
      <c r="O17" s="5">
        <v>268</v>
      </c>
      <c r="P17" s="5">
        <v>943</v>
      </c>
      <c r="Q17" s="5">
        <f t="shared" si="0"/>
        <v>134</v>
      </c>
      <c r="R17" s="27">
        <f>+Q17/'Sentencias TSJ'!O17*100000</f>
        <v>2.5101468941708958</v>
      </c>
      <c r="S17" s="23"/>
      <c r="T17" s="23"/>
    </row>
    <row r="18" spans="1:20" ht="15" thickBot="1" x14ac:dyDescent="0.25">
      <c r="A18" s="2" t="s">
        <v>12</v>
      </c>
      <c r="B18" s="5">
        <v>17</v>
      </c>
      <c r="C18" s="5">
        <v>5</v>
      </c>
      <c r="D18" s="5">
        <v>59</v>
      </c>
      <c r="E18" s="5">
        <v>27</v>
      </c>
      <c r="F18" s="5">
        <v>108</v>
      </c>
      <c r="G18" s="5">
        <v>1</v>
      </c>
      <c r="H18" s="5">
        <v>0</v>
      </c>
      <c r="I18" s="5">
        <v>13</v>
      </c>
      <c r="J18" s="5">
        <v>8</v>
      </c>
      <c r="K18" s="5">
        <v>22</v>
      </c>
      <c r="L18" s="5">
        <v>18</v>
      </c>
      <c r="M18" s="5">
        <v>5</v>
      </c>
      <c r="N18" s="5">
        <v>72</v>
      </c>
      <c r="O18" s="5">
        <v>35</v>
      </c>
      <c r="P18" s="5">
        <v>130</v>
      </c>
      <c r="Q18" s="5">
        <f t="shared" si="0"/>
        <v>22</v>
      </c>
      <c r="R18" s="27">
        <f>+Q18/'Sentencias TSJ'!O18*100000</f>
        <v>2.0908771229530787</v>
      </c>
      <c r="S18" s="23"/>
      <c r="T18" s="23"/>
    </row>
    <row r="19" spans="1:20" ht="15" thickBot="1" x14ac:dyDescent="0.25">
      <c r="A19" s="2" t="s">
        <v>13</v>
      </c>
      <c r="B19" s="5">
        <v>58</v>
      </c>
      <c r="C19" s="5">
        <v>5</v>
      </c>
      <c r="D19" s="5">
        <v>215</v>
      </c>
      <c r="E19" s="5">
        <v>65</v>
      </c>
      <c r="F19" s="5">
        <v>343</v>
      </c>
      <c r="G19" s="5">
        <v>6</v>
      </c>
      <c r="H19" s="5">
        <v>3</v>
      </c>
      <c r="I19" s="5">
        <v>40</v>
      </c>
      <c r="J19" s="5">
        <v>8</v>
      </c>
      <c r="K19" s="5">
        <v>57</v>
      </c>
      <c r="L19" s="5">
        <v>64</v>
      </c>
      <c r="M19" s="5">
        <v>8</v>
      </c>
      <c r="N19" s="5">
        <v>255</v>
      </c>
      <c r="O19" s="5">
        <v>73</v>
      </c>
      <c r="P19" s="5">
        <v>400</v>
      </c>
      <c r="Q19" s="5">
        <f t="shared" si="0"/>
        <v>63</v>
      </c>
      <c r="R19" s="27">
        <f>+Q19/'Sentencias TSJ'!O19*100000</f>
        <v>2.3280521040232802</v>
      </c>
      <c r="S19" s="23"/>
      <c r="T19" s="23"/>
    </row>
    <row r="20" spans="1:20" ht="15" thickBot="1" x14ac:dyDescent="0.25">
      <c r="A20" s="2" t="s">
        <v>14</v>
      </c>
      <c r="B20" s="5">
        <v>117</v>
      </c>
      <c r="C20" s="5">
        <v>85</v>
      </c>
      <c r="D20" s="5">
        <v>804</v>
      </c>
      <c r="E20" s="5">
        <v>322</v>
      </c>
      <c r="F20" s="5">
        <v>1328</v>
      </c>
      <c r="G20" s="5">
        <v>19</v>
      </c>
      <c r="H20" s="5">
        <v>14</v>
      </c>
      <c r="I20" s="5">
        <v>109</v>
      </c>
      <c r="J20" s="5">
        <v>36</v>
      </c>
      <c r="K20" s="5">
        <v>178</v>
      </c>
      <c r="L20" s="5">
        <v>136</v>
      </c>
      <c r="M20" s="5">
        <v>99</v>
      </c>
      <c r="N20" s="5">
        <v>913</v>
      </c>
      <c r="O20" s="5">
        <v>358</v>
      </c>
      <c r="P20" s="5">
        <v>1506</v>
      </c>
      <c r="Q20" s="5">
        <f t="shared" si="0"/>
        <v>202</v>
      </c>
      <c r="R20" s="27">
        <f>+Q20/'Sentencias TSJ'!O20*100000</f>
        <v>2.8721385075998636</v>
      </c>
      <c r="S20" s="23"/>
      <c r="T20" s="23"/>
    </row>
    <row r="21" spans="1:20" ht="15" thickBot="1" x14ac:dyDescent="0.25">
      <c r="A21" s="2" t="s">
        <v>15</v>
      </c>
      <c r="B21" s="5">
        <v>16</v>
      </c>
      <c r="C21" s="5">
        <v>4</v>
      </c>
      <c r="D21" s="5">
        <v>145</v>
      </c>
      <c r="E21" s="5">
        <v>81</v>
      </c>
      <c r="F21" s="5">
        <v>246</v>
      </c>
      <c r="G21" s="5">
        <v>2</v>
      </c>
      <c r="H21" s="5">
        <v>1</v>
      </c>
      <c r="I21" s="5">
        <v>11</v>
      </c>
      <c r="J21" s="5">
        <v>5</v>
      </c>
      <c r="K21" s="5">
        <v>19</v>
      </c>
      <c r="L21" s="5">
        <v>18</v>
      </c>
      <c r="M21" s="5">
        <v>5</v>
      </c>
      <c r="N21" s="5">
        <v>156</v>
      </c>
      <c r="O21" s="5">
        <v>86</v>
      </c>
      <c r="P21" s="5">
        <v>265</v>
      </c>
      <c r="Q21" s="5">
        <f t="shared" si="0"/>
        <v>20</v>
      </c>
      <c r="R21" s="27">
        <f>+Q21/'Sentencias TSJ'!O21*100000</f>
        <v>1.2718511984971805</v>
      </c>
      <c r="S21" s="23"/>
      <c r="T21" s="23"/>
    </row>
    <row r="22" spans="1:20" ht="15" thickBot="1" x14ac:dyDescent="0.25">
      <c r="A22" s="2" t="s">
        <v>16</v>
      </c>
      <c r="B22" s="5">
        <v>21</v>
      </c>
      <c r="C22" s="5">
        <v>1</v>
      </c>
      <c r="D22" s="5">
        <v>54</v>
      </c>
      <c r="E22" s="5">
        <v>13</v>
      </c>
      <c r="F22" s="5">
        <v>89</v>
      </c>
      <c r="G22" s="5">
        <v>0</v>
      </c>
      <c r="H22" s="5">
        <v>0</v>
      </c>
      <c r="I22" s="5">
        <v>4</v>
      </c>
      <c r="J22" s="5">
        <v>1</v>
      </c>
      <c r="K22" s="5">
        <v>5</v>
      </c>
      <c r="L22" s="5">
        <v>21</v>
      </c>
      <c r="M22" s="5">
        <v>1</v>
      </c>
      <c r="N22" s="5">
        <v>58</v>
      </c>
      <c r="O22" s="5">
        <v>14</v>
      </c>
      <c r="P22" s="5">
        <v>94</v>
      </c>
      <c r="Q22" s="5">
        <f t="shared" si="0"/>
        <v>22</v>
      </c>
      <c r="R22" s="27">
        <f>+Q22/'Sentencias TSJ'!O22*100000</f>
        <v>3.2391954427464844</v>
      </c>
      <c r="S22" s="23"/>
      <c r="T22" s="23"/>
    </row>
    <row r="23" spans="1:20" ht="15" thickBot="1" x14ac:dyDescent="0.25">
      <c r="A23" s="2" t="s">
        <v>17</v>
      </c>
      <c r="B23" s="5">
        <v>23</v>
      </c>
      <c r="C23" s="5">
        <v>8</v>
      </c>
      <c r="D23" s="5">
        <v>75</v>
      </c>
      <c r="E23" s="5">
        <v>86</v>
      </c>
      <c r="F23" s="5">
        <v>192</v>
      </c>
      <c r="G23" s="5">
        <v>5</v>
      </c>
      <c r="H23" s="5">
        <v>3</v>
      </c>
      <c r="I23" s="5">
        <v>24</v>
      </c>
      <c r="J23" s="5">
        <v>9</v>
      </c>
      <c r="K23" s="5">
        <v>41</v>
      </c>
      <c r="L23" s="5">
        <v>28</v>
      </c>
      <c r="M23" s="5">
        <v>11</v>
      </c>
      <c r="N23" s="5">
        <v>99</v>
      </c>
      <c r="O23" s="5">
        <v>95</v>
      </c>
      <c r="P23" s="5">
        <v>233</v>
      </c>
      <c r="Q23" s="5">
        <f t="shared" si="0"/>
        <v>31</v>
      </c>
      <c r="R23" s="27">
        <f>+Q23/'Sentencias TSJ'!O23*100000</f>
        <v>1.3901819075448312</v>
      </c>
      <c r="S23" s="23"/>
      <c r="T23" s="23"/>
    </row>
    <row r="24" spans="1:20" ht="15" thickBot="1" x14ac:dyDescent="0.25">
      <c r="A24" s="2" t="s">
        <v>18</v>
      </c>
      <c r="B24" s="5">
        <v>13</v>
      </c>
      <c r="C24" s="5">
        <v>2</v>
      </c>
      <c r="D24" s="5">
        <v>6</v>
      </c>
      <c r="E24" s="5">
        <v>27</v>
      </c>
      <c r="F24" s="5">
        <v>48</v>
      </c>
      <c r="G24" s="5">
        <v>0</v>
      </c>
      <c r="H24" s="5">
        <v>0</v>
      </c>
      <c r="I24" s="5">
        <v>1</v>
      </c>
      <c r="J24" s="5">
        <v>1</v>
      </c>
      <c r="K24" s="5">
        <v>2</v>
      </c>
      <c r="L24" s="5">
        <v>13</v>
      </c>
      <c r="M24" s="5">
        <v>2</v>
      </c>
      <c r="N24" s="5">
        <v>7</v>
      </c>
      <c r="O24" s="5">
        <v>28</v>
      </c>
      <c r="P24" s="5">
        <v>50</v>
      </c>
      <c r="Q24" s="5">
        <f t="shared" si="0"/>
        <v>15</v>
      </c>
      <c r="R24" s="27">
        <f>+Q24/'Sentencias TSJ'!O24*100000</f>
        <v>4.6250759283298235</v>
      </c>
      <c r="S24" s="23"/>
      <c r="T24" s="23"/>
    </row>
    <row r="25" spans="1:20" ht="15" thickBot="1" x14ac:dyDescent="0.25">
      <c r="A25" s="3" t="s">
        <v>23</v>
      </c>
      <c r="B25" s="6">
        <v>841</v>
      </c>
      <c r="C25" s="6">
        <v>379</v>
      </c>
      <c r="D25" s="6">
        <v>4061</v>
      </c>
      <c r="E25" s="6">
        <v>1868</v>
      </c>
      <c r="F25" s="6">
        <v>7149</v>
      </c>
      <c r="G25" s="6">
        <v>107</v>
      </c>
      <c r="H25" s="6">
        <v>69</v>
      </c>
      <c r="I25" s="6">
        <v>682</v>
      </c>
      <c r="J25" s="6">
        <v>266</v>
      </c>
      <c r="K25" s="6">
        <v>1124</v>
      </c>
      <c r="L25" s="6">
        <v>948</v>
      </c>
      <c r="M25" s="6">
        <v>448</v>
      </c>
      <c r="N25" s="6">
        <v>4743</v>
      </c>
      <c r="O25" s="6">
        <v>2134</v>
      </c>
      <c r="P25" s="6">
        <v>8273</v>
      </c>
      <c r="Q25" s="6">
        <f t="shared" ref="Q25:R25" si="1">SUM(Q8:Q24)</f>
        <v>1220</v>
      </c>
      <c r="R25" s="6">
        <f t="shared" si="1"/>
        <v>46.968192900068935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0" t="s">
        <v>62</v>
      </c>
      <c r="C6" s="43"/>
      <c r="D6" s="43"/>
      <c r="E6" s="40" t="s">
        <v>63</v>
      </c>
      <c r="F6" s="43"/>
      <c r="G6" s="43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0.16300000000000001</v>
      </c>
      <c r="C8" s="26">
        <v>8.7999999999999995E-2</v>
      </c>
      <c r="D8" s="26">
        <v>0.158</v>
      </c>
      <c r="E8" s="26">
        <v>-0.152</v>
      </c>
      <c r="F8" s="26">
        <v>-6.4000000000000001E-2</v>
      </c>
      <c r="G8" s="26">
        <v>-0.14299999999999999</v>
      </c>
    </row>
    <row r="9" spans="1:16" ht="15.75" thickBot="1" x14ac:dyDescent="0.3">
      <c r="A9" s="2" t="s">
        <v>4</v>
      </c>
      <c r="B9" s="26">
        <v>0.23200000000000001</v>
      </c>
      <c r="C9" s="26">
        <v>1.25</v>
      </c>
      <c r="D9" s="26">
        <v>0.33800000000000002</v>
      </c>
      <c r="E9" s="26">
        <v>-0.318</v>
      </c>
      <c r="F9" s="26">
        <v>-0.125</v>
      </c>
      <c r="G9" s="26">
        <v>-0.28199999999999997</v>
      </c>
    </row>
    <row r="10" spans="1:16" ht="15.75" thickBot="1" x14ac:dyDescent="0.3">
      <c r="A10" s="2" t="s">
        <v>5</v>
      </c>
      <c r="B10" s="26">
        <v>0.95699999999999996</v>
      </c>
      <c r="C10" s="26">
        <v>6</v>
      </c>
      <c r="D10" s="26">
        <v>1.167</v>
      </c>
      <c r="E10" s="26">
        <v>0.75900000000000001</v>
      </c>
      <c r="F10" s="26">
        <v>0.5</v>
      </c>
      <c r="G10" s="26">
        <v>0.71299999999999997</v>
      </c>
      <c r="I10" s="26"/>
    </row>
    <row r="11" spans="1:16" ht="15.75" thickBot="1" x14ac:dyDescent="0.3">
      <c r="A11" s="2" t="s">
        <v>6</v>
      </c>
      <c r="B11" s="26">
        <v>0.12</v>
      </c>
      <c r="C11" s="26">
        <v>6.5</v>
      </c>
      <c r="D11" s="26">
        <v>0.215</v>
      </c>
      <c r="E11" s="26">
        <v>-0.26</v>
      </c>
      <c r="F11" s="26">
        <v>1.2669999999999999</v>
      </c>
      <c r="G11" s="26">
        <v>-0.11799999999999999</v>
      </c>
      <c r="O11" s="25"/>
      <c r="P11" s="25"/>
    </row>
    <row r="12" spans="1:16" ht="15.75" thickBot="1" x14ac:dyDescent="0.3">
      <c r="A12" s="2" t="s">
        <v>7</v>
      </c>
      <c r="B12" s="26">
        <v>0.08</v>
      </c>
      <c r="C12" s="26">
        <v>-0.3</v>
      </c>
      <c r="D12" s="26">
        <v>4.2999999999999997E-2</v>
      </c>
      <c r="E12" s="26">
        <v>-0.13800000000000001</v>
      </c>
      <c r="F12" s="26">
        <v>0.59299999999999997</v>
      </c>
      <c r="G12" s="26">
        <v>-8.5999999999999993E-2</v>
      </c>
      <c r="O12" s="25"/>
      <c r="P12" s="25"/>
    </row>
    <row r="13" spans="1:16" ht="15.75" thickBot="1" x14ac:dyDescent="0.3">
      <c r="A13" s="2" t="s">
        <v>8</v>
      </c>
      <c r="B13" s="26">
        <v>0.129</v>
      </c>
      <c r="C13" s="26">
        <v>-1</v>
      </c>
      <c r="D13" s="26">
        <v>6.0999999999999999E-2</v>
      </c>
      <c r="E13" s="26">
        <v>0.38700000000000001</v>
      </c>
      <c r="F13" s="26">
        <v>3</v>
      </c>
      <c r="G13" s="26">
        <v>0.61799999999999999</v>
      </c>
      <c r="O13" s="25"/>
      <c r="P13" s="25"/>
    </row>
    <row r="14" spans="1:16" ht="15.75" thickBot="1" x14ac:dyDescent="0.3">
      <c r="A14" s="2" t="s">
        <v>9</v>
      </c>
      <c r="B14" s="26">
        <v>0.35699999999999998</v>
      </c>
      <c r="C14" s="26">
        <v>1.3</v>
      </c>
      <c r="D14" s="26">
        <v>0.45700000000000002</v>
      </c>
      <c r="E14" s="26">
        <v>-7.0000000000000001E-3</v>
      </c>
      <c r="F14" s="26">
        <v>0.152</v>
      </c>
      <c r="G14" s="26">
        <v>1.6E-2</v>
      </c>
      <c r="O14" s="25"/>
      <c r="P14" s="25"/>
    </row>
    <row r="15" spans="1:16" ht="15.75" thickBot="1" x14ac:dyDescent="0.3">
      <c r="A15" s="2" t="s">
        <v>10</v>
      </c>
      <c r="B15" s="26">
        <v>0.51600000000000001</v>
      </c>
      <c r="C15" s="26" t="s">
        <v>67</v>
      </c>
      <c r="D15" s="26">
        <v>0.59099999999999997</v>
      </c>
      <c r="E15" s="26">
        <v>0.23899999999999999</v>
      </c>
      <c r="F15" s="26">
        <v>4</v>
      </c>
      <c r="G15" s="26">
        <v>0.35799999999999998</v>
      </c>
      <c r="O15" s="25"/>
      <c r="P15" s="25"/>
    </row>
    <row r="16" spans="1:16" ht="15.75" thickBot="1" x14ac:dyDescent="0.3">
      <c r="A16" s="2" t="s">
        <v>11</v>
      </c>
      <c r="B16" s="26">
        <v>-0.13500000000000001</v>
      </c>
      <c r="C16" s="26">
        <v>-0.157</v>
      </c>
      <c r="D16" s="26">
        <v>-0.13600000000000001</v>
      </c>
      <c r="E16" s="26">
        <v>-0.216</v>
      </c>
      <c r="F16" s="26">
        <v>0.29899999999999999</v>
      </c>
      <c r="G16" s="26">
        <v>-0.16300000000000001</v>
      </c>
      <c r="O16" s="25"/>
      <c r="P16" s="25"/>
    </row>
    <row r="17" spans="1:16" ht="15.75" thickBot="1" x14ac:dyDescent="0.3">
      <c r="A17" s="2" t="s">
        <v>24</v>
      </c>
      <c r="B17" s="26">
        <v>0.04</v>
      </c>
      <c r="C17" s="26">
        <v>0.26100000000000001</v>
      </c>
      <c r="D17" s="26">
        <v>5.1999999999999998E-2</v>
      </c>
      <c r="E17" s="26">
        <v>-7.0999999999999994E-2</v>
      </c>
      <c r="F17" s="26">
        <v>0.19400000000000001</v>
      </c>
      <c r="G17" s="26">
        <v>-5.2999999999999999E-2</v>
      </c>
      <c r="O17" s="25"/>
      <c r="P17" s="25"/>
    </row>
    <row r="18" spans="1:16" ht="15.75" thickBot="1" x14ac:dyDescent="0.3">
      <c r="A18" s="2" t="s">
        <v>12</v>
      </c>
      <c r="B18" s="26">
        <v>-0.29599999999999999</v>
      </c>
      <c r="C18" s="26">
        <v>0.33300000000000002</v>
      </c>
      <c r="D18" s="26">
        <v>-0.23300000000000001</v>
      </c>
      <c r="E18" s="26">
        <v>0.58799999999999997</v>
      </c>
      <c r="F18" s="26">
        <v>3.4</v>
      </c>
      <c r="G18" s="26">
        <v>0.78100000000000003</v>
      </c>
      <c r="O18" s="25"/>
      <c r="P18" s="25"/>
    </row>
    <row r="19" spans="1:16" ht="15.75" thickBot="1" x14ac:dyDescent="0.3">
      <c r="A19" s="2" t="s">
        <v>13</v>
      </c>
      <c r="B19" s="26">
        <v>0.188</v>
      </c>
      <c r="C19" s="26">
        <v>-0.3</v>
      </c>
      <c r="D19" s="26">
        <v>0.13700000000000001</v>
      </c>
      <c r="E19" s="26">
        <v>0.52400000000000002</v>
      </c>
      <c r="F19" s="26">
        <v>0.67600000000000005</v>
      </c>
      <c r="G19" s="26">
        <v>0.54400000000000004</v>
      </c>
      <c r="O19" s="25"/>
      <c r="P19" s="25"/>
    </row>
    <row r="20" spans="1:16" ht="15.75" thickBot="1" x14ac:dyDescent="0.3">
      <c r="A20" s="2" t="s">
        <v>14</v>
      </c>
      <c r="B20" s="26">
        <v>0.126</v>
      </c>
      <c r="C20" s="26">
        <v>0.154</v>
      </c>
      <c r="D20" s="26">
        <v>0.127</v>
      </c>
      <c r="E20" s="26">
        <v>2.9000000000000001E-2</v>
      </c>
      <c r="F20" s="26">
        <v>0.60399999999999998</v>
      </c>
      <c r="G20" s="26">
        <v>7.3999999999999996E-2</v>
      </c>
      <c r="O20" s="25"/>
      <c r="P20" s="25"/>
    </row>
    <row r="21" spans="1:16" ht="15.75" thickBot="1" x14ac:dyDescent="0.3">
      <c r="A21" s="2" t="s">
        <v>15</v>
      </c>
      <c r="B21" s="26">
        <v>0.91500000000000004</v>
      </c>
      <c r="C21" s="26">
        <v>-0.42899999999999999</v>
      </c>
      <c r="D21" s="26">
        <v>0.79500000000000004</v>
      </c>
      <c r="E21" s="26">
        <v>0.53800000000000003</v>
      </c>
      <c r="F21" s="26">
        <v>1.111</v>
      </c>
      <c r="G21" s="26">
        <v>0.56799999999999995</v>
      </c>
      <c r="O21" s="25"/>
      <c r="P21" s="25"/>
    </row>
    <row r="22" spans="1:16" ht="15.75" thickBot="1" x14ac:dyDescent="0.3">
      <c r="A22" s="2" t="s">
        <v>16</v>
      </c>
      <c r="B22" s="26">
        <v>-0.25</v>
      </c>
      <c r="C22" s="26">
        <v>0</v>
      </c>
      <c r="D22" s="26">
        <v>-0.23499999999999999</v>
      </c>
      <c r="E22" s="26">
        <v>0.745</v>
      </c>
      <c r="F22" s="26">
        <v>-0.54500000000000004</v>
      </c>
      <c r="G22" s="26">
        <v>0.51600000000000001</v>
      </c>
      <c r="O22" s="25"/>
      <c r="P22" s="25"/>
    </row>
    <row r="23" spans="1:16" ht="15.75" thickBot="1" x14ac:dyDescent="0.3">
      <c r="A23" s="2" t="s">
        <v>17</v>
      </c>
      <c r="B23" s="26">
        <v>0.79300000000000004</v>
      </c>
      <c r="C23" s="26">
        <v>-0.125</v>
      </c>
      <c r="D23" s="26">
        <v>0.68200000000000005</v>
      </c>
      <c r="E23" s="26">
        <v>6.0999999999999999E-2</v>
      </c>
      <c r="F23" s="26">
        <v>0.46400000000000002</v>
      </c>
      <c r="G23" s="26">
        <v>0.115</v>
      </c>
      <c r="O23" s="25"/>
      <c r="P23" s="25"/>
    </row>
    <row r="24" spans="1:16" ht="15.75" thickBot="1" x14ac:dyDescent="0.3">
      <c r="A24" s="2" t="s">
        <v>18</v>
      </c>
      <c r="B24" s="26">
        <v>6.5</v>
      </c>
      <c r="C24" s="26">
        <v>-1</v>
      </c>
      <c r="D24" s="26">
        <v>2.75</v>
      </c>
      <c r="E24" s="26">
        <v>1</v>
      </c>
      <c r="F24" s="26">
        <v>1</v>
      </c>
      <c r="G24" s="26">
        <v>1</v>
      </c>
      <c r="O24" s="25"/>
      <c r="P24" s="25"/>
    </row>
    <row r="25" spans="1:16" ht="15.75" thickBot="1" x14ac:dyDescent="0.3">
      <c r="A25" s="3" t="s">
        <v>23</v>
      </c>
      <c r="B25" s="7">
        <v>7.9000000000000001E-2</v>
      </c>
      <c r="C25" s="7">
        <v>0.13</v>
      </c>
      <c r="D25" s="7">
        <v>8.2000000000000003E-2</v>
      </c>
      <c r="E25" s="7">
        <v>-4.7E-2</v>
      </c>
      <c r="F25" s="7">
        <v>0.36399999999999999</v>
      </c>
      <c r="G25" s="7">
        <v>-6.0000000000000001E-3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2024-06-06T06:57:42Z</dcterms:modified>
</cp:coreProperties>
</file>